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530"/>
  <workbookPr/>
  <mc:AlternateContent xmlns:mc="http://schemas.openxmlformats.org/markup-compatibility/2006">
    <mc:Choice Requires="x15">
      <x15ac:absPath xmlns:x15ac="http://schemas.microsoft.com/office/spreadsheetml/2010/11/ac" url="https://comisionenergia-my.sharepoint.com/personal/onedrive-subdeptplanificacion_cne_cl/Documents/SD Planificación/010. Plan 2026/00. Aviso Convocatoria/02 Convocatoria Art. 81/"/>
    </mc:Choice>
  </mc:AlternateContent>
  <xr:revisionPtr revIDLastSave="1847" documentId="14_{21D0571D-1597-4C6B-9731-3F4DBDE20E68}" xr6:coauthVersionLast="47" xr6:coauthVersionMax="47" xr10:uidLastSave="{67A3EC9A-5667-4586-ABE2-DA29F5FDB1F8}"/>
  <bookViews>
    <workbookView minimized="1" xWindow="1170" yWindow="1170" windowWidth="21600" windowHeight="11295" tabRatio="620" xr2:uid="{00000000-000D-0000-FFFF-FFFF00000000}"/>
  </bookViews>
  <sheets>
    <sheet name="1.- Información General" sheetId="1" r:id="rId1"/>
    <sheet name="2.- Situación existente" sheetId="8" r:id="rId2"/>
    <sheet name="3.- Situación Prevista" sheetId="9" r:id="rId3"/>
    <sheet name="4.- Obras de Expansión en Dx" sheetId="6" r:id="rId4"/>
    <sheet name="5.- Situación Planificada" sheetId="12" r:id="rId5"/>
    <sheet name="6.- Transmisión Zonal" sheetId="13" r:id="rId6"/>
    <sheet name="7.- Respaldo Factibilidades" sheetId="5" r:id="rId7"/>
    <sheet name="8.- Generación Distribuida" sheetId="7" r:id="rId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G7" i="12" l="1"/>
  <c r="AH7" i="12"/>
  <c r="AI7" i="12"/>
  <c r="AJ7" i="12"/>
  <c r="AK7" i="12"/>
  <c r="AL7" i="12"/>
  <c r="AG8" i="12"/>
  <c r="AH8" i="12"/>
  <c r="AI8" i="12"/>
  <c r="AJ8" i="12"/>
  <c r="AK8" i="12"/>
  <c r="AL8" i="12"/>
  <c r="AG9" i="12"/>
  <c r="AH9" i="12"/>
  <c r="AI9" i="12"/>
  <c r="AJ9" i="12"/>
  <c r="AK9" i="12"/>
  <c r="AL9" i="12"/>
  <c r="AG10" i="12"/>
  <c r="AH10" i="12"/>
  <c r="AI10" i="12"/>
  <c r="AJ10" i="12"/>
  <c r="AK10" i="12"/>
  <c r="AL10" i="12"/>
  <c r="AG11" i="12"/>
  <c r="AH11" i="12"/>
  <c r="AI11" i="12"/>
  <c r="AJ11" i="12"/>
  <c r="AK11" i="12"/>
  <c r="AL11" i="12"/>
  <c r="AG12" i="12"/>
  <c r="AH12" i="12"/>
  <c r="AI12" i="12"/>
  <c r="AJ12" i="12"/>
  <c r="AK12" i="12"/>
  <c r="AL12" i="12"/>
  <c r="AG13" i="12"/>
  <c r="AH13" i="12"/>
  <c r="AI13" i="12"/>
  <c r="AJ13" i="12"/>
  <c r="AK13" i="12"/>
  <c r="AL13" i="12"/>
  <c r="AG14" i="12"/>
  <c r="AH14" i="12"/>
  <c r="AI14" i="12"/>
  <c r="AJ14" i="12"/>
  <c r="AK14" i="12"/>
  <c r="AL14" i="12"/>
  <c r="AG15" i="12"/>
  <c r="AH15" i="12"/>
  <c r="AI15" i="12"/>
  <c r="AJ15" i="12"/>
  <c r="AK15" i="12"/>
  <c r="AL15" i="12"/>
  <c r="AG16" i="12"/>
  <c r="AH16" i="12"/>
  <c r="AI16" i="12"/>
  <c r="AJ16" i="12"/>
  <c r="AK16" i="12"/>
  <c r="AL16" i="12"/>
  <c r="AG17" i="12"/>
  <c r="AH17" i="12"/>
  <c r="AI17" i="12"/>
  <c r="AJ17" i="12"/>
  <c r="AK17" i="12"/>
  <c r="AL17" i="12"/>
  <c r="AG18" i="12"/>
  <c r="AH18" i="12"/>
  <c r="AI18" i="12"/>
  <c r="AJ18" i="12"/>
  <c r="AK18" i="12"/>
  <c r="AL18" i="12"/>
  <c r="AG19" i="12"/>
  <c r="AH19" i="12"/>
  <c r="AI19" i="12"/>
  <c r="AJ19" i="12"/>
  <c r="AK19" i="12"/>
  <c r="AL19" i="12"/>
  <c r="AG20" i="12"/>
  <c r="AH20" i="12"/>
  <c r="AI20" i="12"/>
  <c r="AJ20" i="12"/>
  <c r="AK20" i="12"/>
  <c r="AL20" i="12"/>
  <c r="AG21" i="12"/>
  <c r="AH21" i="12"/>
  <c r="AI21" i="12"/>
  <c r="AJ21" i="12"/>
  <c r="AK21" i="12"/>
  <c r="AL21" i="12"/>
  <c r="AG22" i="12"/>
  <c r="AH22" i="12"/>
  <c r="AI22" i="12"/>
  <c r="AJ22" i="12"/>
  <c r="AK22" i="12"/>
  <c r="AL22" i="12"/>
  <c r="AG23" i="12"/>
  <c r="AH23" i="12"/>
  <c r="AI23" i="12"/>
  <c r="AJ23" i="12"/>
  <c r="AK23" i="12"/>
  <c r="AL23" i="12"/>
  <c r="AG24" i="12"/>
  <c r="AH24" i="12"/>
  <c r="AI24" i="12"/>
  <c r="AJ24" i="12"/>
  <c r="AK24" i="12"/>
  <c r="AL24" i="12"/>
  <c r="AG25" i="12"/>
  <c r="AH25" i="12"/>
  <c r="AI25" i="12"/>
  <c r="AJ25" i="12"/>
  <c r="AK25" i="12"/>
  <c r="AL25" i="12"/>
  <c r="AG26" i="12"/>
  <c r="AH26" i="12"/>
  <c r="AI26" i="12"/>
  <c r="AJ26" i="12"/>
  <c r="AK26" i="12"/>
  <c r="AL26" i="12"/>
  <c r="AG27" i="12"/>
  <c r="AH27" i="12"/>
  <c r="AI27" i="12"/>
  <c r="AJ27" i="12"/>
  <c r="AK27" i="12"/>
  <c r="AL27" i="12"/>
  <c r="AG28" i="12"/>
  <c r="AH28" i="12"/>
  <c r="AI28" i="12"/>
  <c r="AJ28" i="12"/>
  <c r="AK28" i="12"/>
  <c r="AL28" i="12"/>
  <c r="AG29" i="12"/>
  <c r="AH29" i="12"/>
  <c r="AI29" i="12"/>
  <c r="AJ29" i="12"/>
  <c r="AK29" i="12"/>
  <c r="AL29" i="12"/>
  <c r="AG30" i="12"/>
  <c r="AH30" i="12"/>
  <c r="AI30" i="12"/>
  <c r="AJ30" i="12"/>
  <c r="AK30" i="12"/>
  <c r="AL30" i="12"/>
  <c r="AG31" i="12"/>
  <c r="AH31" i="12"/>
  <c r="AI31" i="12"/>
  <c r="AJ31" i="12"/>
  <c r="AK31" i="12"/>
  <c r="AL31" i="12"/>
  <c r="AG32" i="12"/>
  <c r="AH32" i="12"/>
  <c r="AI32" i="12"/>
  <c r="AJ32" i="12"/>
  <c r="AK32" i="12"/>
  <c r="AL32" i="12"/>
  <c r="AG33" i="12"/>
  <c r="AH33" i="12"/>
  <c r="AI33" i="12"/>
  <c r="AJ33" i="12"/>
  <c r="AK33" i="12"/>
  <c r="AL33" i="12"/>
  <c r="AG34" i="12"/>
  <c r="AH34" i="12"/>
  <c r="AI34" i="12"/>
  <c r="AJ34" i="12"/>
  <c r="AK34" i="12"/>
  <c r="AL34" i="12"/>
  <c r="AG35" i="12"/>
  <c r="AH35" i="12"/>
  <c r="AI35" i="12"/>
  <c r="AJ35" i="12"/>
  <c r="AK35" i="12"/>
  <c r="AL35" i="12"/>
  <c r="AG36" i="12"/>
  <c r="AH36" i="12"/>
  <c r="AI36" i="12"/>
  <c r="AJ36" i="12"/>
  <c r="AK36" i="12"/>
  <c r="AL36" i="12"/>
  <c r="AG37" i="12"/>
  <c r="AH37" i="12"/>
  <c r="AI37" i="12"/>
  <c r="AJ37" i="12"/>
  <c r="AK37" i="12"/>
  <c r="AL37" i="12"/>
  <c r="AG38" i="12"/>
  <c r="AH38" i="12"/>
  <c r="AI38" i="12"/>
  <c r="AJ38" i="12"/>
  <c r="AK38" i="12"/>
  <c r="AL38" i="12"/>
  <c r="AG39" i="12"/>
  <c r="AH39" i="12"/>
  <c r="AI39" i="12"/>
  <c r="AJ39" i="12"/>
  <c r="AK39" i="12"/>
  <c r="AL39" i="12"/>
  <c r="AG40" i="12"/>
  <c r="AH40" i="12"/>
  <c r="AI40" i="12"/>
  <c r="AJ40" i="12"/>
  <c r="AK40" i="12"/>
  <c r="AL40" i="12"/>
  <c r="AH6" i="12"/>
  <c r="AI6" i="12"/>
  <c r="AJ6" i="12"/>
  <c r="AK6" i="12"/>
  <c r="AL6" i="12"/>
  <c r="AG6" i="12"/>
  <c r="AF6" i="12"/>
  <c r="AF7" i="12"/>
  <c r="AF8" i="12"/>
  <c r="AF9" i="12"/>
  <c r="AF10" i="12"/>
  <c r="AF11" i="12"/>
  <c r="AF12" i="12"/>
  <c r="AF13" i="12"/>
  <c r="AF14" i="12"/>
  <c r="AF15" i="12"/>
  <c r="AF16" i="12"/>
  <c r="AF17" i="12"/>
  <c r="AF18" i="12"/>
  <c r="AF19" i="12"/>
  <c r="AF20" i="12"/>
  <c r="AF21" i="12"/>
  <c r="AF22" i="12"/>
  <c r="AF23" i="12"/>
  <c r="AF24" i="12"/>
  <c r="AF25" i="12"/>
  <c r="AF26" i="12"/>
  <c r="AF27" i="12"/>
  <c r="AF28" i="12"/>
  <c r="AF29" i="12"/>
  <c r="AF30" i="12"/>
  <c r="AF31" i="12"/>
  <c r="AF32" i="12"/>
  <c r="AF33" i="12"/>
  <c r="AF34" i="12"/>
  <c r="AF35" i="12"/>
  <c r="AF36" i="12"/>
  <c r="AF37" i="12"/>
  <c r="AF38" i="12"/>
  <c r="AF39" i="12"/>
  <c r="AF40" i="12"/>
  <c r="AB7" i="12"/>
  <c r="AD7" i="12" s="1"/>
  <c r="AC7" i="12"/>
  <c r="AB8" i="12"/>
  <c r="AD8" i="12" s="1"/>
  <c r="AC8" i="12"/>
  <c r="AB9" i="12"/>
  <c r="AC9" i="12"/>
  <c r="AD9" i="12"/>
  <c r="AE9" i="12"/>
  <c r="AB10" i="12"/>
  <c r="AC10" i="12"/>
  <c r="AD10" i="12"/>
  <c r="AE10" i="12"/>
  <c r="AB11" i="12"/>
  <c r="AD11" i="12" s="1"/>
  <c r="AC11" i="12"/>
  <c r="AB12" i="12"/>
  <c r="AD12" i="12" s="1"/>
  <c r="AC12" i="12"/>
  <c r="AB13" i="12"/>
  <c r="AC13" i="12"/>
  <c r="AD13" i="12"/>
  <c r="AE13" i="12"/>
  <c r="AB14" i="12"/>
  <c r="AC14" i="12"/>
  <c r="AD14" i="12"/>
  <c r="AE14" i="12"/>
  <c r="AB15" i="12"/>
  <c r="AD15" i="12" s="1"/>
  <c r="AC15" i="12"/>
  <c r="AB16" i="12"/>
  <c r="AD16" i="12" s="1"/>
  <c r="AC16" i="12"/>
  <c r="AB17" i="12"/>
  <c r="AC17" i="12"/>
  <c r="AD17" i="12"/>
  <c r="AE17" i="12"/>
  <c r="AB18" i="12"/>
  <c r="AC18" i="12"/>
  <c r="AD18" i="12"/>
  <c r="AE18" i="12"/>
  <c r="AB19" i="12"/>
  <c r="AD19" i="12" s="1"/>
  <c r="AC19" i="12"/>
  <c r="AB20" i="12"/>
  <c r="AD20" i="12" s="1"/>
  <c r="AC20" i="12"/>
  <c r="AB21" i="12"/>
  <c r="AC21" i="12"/>
  <c r="AD21" i="12"/>
  <c r="AE21" i="12"/>
  <c r="AB22" i="12"/>
  <c r="AC22" i="12"/>
  <c r="AD22" i="12"/>
  <c r="AE22" i="12"/>
  <c r="AB23" i="12"/>
  <c r="AD23" i="12" s="1"/>
  <c r="AC23" i="12"/>
  <c r="AB24" i="12"/>
  <c r="AD24" i="12" s="1"/>
  <c r="AC24" i="12"/>
  <c r="AB25" i="12"/>
  <c r="AC25" i="12"/>
  <c r="AD25" i="12"/>
  <c r="AE25" i="12"/>
  <c r="AB26" i="12"/>
  <c r="AC26" i="12"/>
  <c r="AD26" i="12"/>
  <c r="AE26" i="12"/>
  <c r="AB27" i="12"/>
  <c r="AD27" i="12" s="1"/>
  <c r="AC27" i="12"/>
  <c r="AB28" i="12"/>
  <c r="AD28" i="12" s="1"/>
  <c r="AC28" i="12"/>
  <c r="AB29" i="12"/>
  <c r="AC29" i="12"/>
  <c r="AD29" i="12"/>
  <c r="AE29" i="12"/>
  <c r="AB30" i="12"/>
  <c r="AC30" i="12"/>
  <c r="AD30" i="12"/>
  <c r="AE30" i="12"/>
  <c r="AB31" i="12"/>
  <c r="AD31" i="12" s="1"/>
  <c r="AC31" i="12"/>
  <c r="AB32" i="12"/>
  <c r="AD32" i="12" s="1"/>
  <c r="AC32" i="12"/>
  <c r="AB33" i="12"/>
  <c r="AC33" i="12"/>
  <c r="AD33" i="12"/>
  <c r="AE33" i="12"/>
  <c r="AB34" i="12"/>
  <c r="AC34" i="12"/>
  <c r="AD34" i="12"/>
  <c r="AE34" i="12"/>
  <c r="AB35" i="12"/>
  <c r="AD35" i="12" s="1"/>
  <c r="AC35" i="12"/>
  <c r="AB36" i="12"/>
  <c r="AD36" i="12" s="1"/>
  <c r="AC36" i="12"/>
  <c r="AB37" i="12"/>
  <c r="AC37" i="12"/>
  <c r="AD37" i="12"/>
  <c r="AE37" i="12"/>
  <c r="AB38" i="12"/>
  <c r="AC38" i="12"/>
  <c r="AD38" i="12"/>
  <c r="AE38" i="12"/>
  <c r="AB39" i="12"/>
  <c r="AD39" i="12" s="1"/>
  <c r="AC39" i="12"/>
  <c r="AB40" i="12"/>
  <c r="AD40" i="12" s="1"/>
  <c r="AC40" i="12"/>
  <c r="AC6" i="12"/>
  <c r="AD6" i="12"/>
  <c r="AE6" i="12"/>
  <c r="AB6" i="12"/>
  <c r="AA7" i="12"/>
  <c r="AA8" i="12"/>
  <c r="AA9" i="12"/>
  <c r="AA10" i="12"/>
  <c r="AA11" i="12"/>
  <c r="AA12" i="12"/>
  <c r="AA13" i="12"/>
  <c r="AA14" i="12"/>
  <c r="AA15" i="12"/>
  <c r="AA16" i="12"/>
  <c r="AA17" i="12"/>
  <c r="AA18" i="12"/>
  <c r="AA19" i="12"/>
  <c r="AA20" i="12"/>
  <c r="AA21" i="12"/>
  <c r="AA22" i="12"/>
  <c r="AA23" i="12"/>
  <c r="AA24" i="12"/>
  <c r="AA25" i="12"/>
  <c r="AA26" i="12"/>
  <c r="AA27" i="12"/>
  <c r="AA28" i="12"/>
  <c r="AA29" i="12"/>
  <c r="AA30" i="12"/>
  <c r="AA31" i="12"/>
  <c r="AA32" i="12"/>
  <c r="AA33" i="12"/>
  <c r="AA34" i="12"/>
  <c r="AA35" i="12"/>
  <c r="AA36" i="12"/>
  <c r="AA37" i="12"/>
  <c r="AA38" i="12"/>
  <c r="AA39" i="12"/>
  <c r="AA40" i="12"/>
  <c r="AA6" i="12"/>
  <c r="Z40" i="12"/>
  <c r="Z39" i="12"/>
  <c r="Z38" i="12"/>
  <c r="Z37" i="12"/>
  <c r="Z36" i="12"/>
  <c r="Z35" i="12"/>
  <c r="Z34" i="12"/>
  <c r="Z33" i="12"/>
  <c r="Z32" i="12"/>
  <c r="Z31" i="12"/>
  <c r="Z30" i="12"/>
  <c r="Z29" i="12"/>
  <c r="Z28" i="12"/>
  <c r="Z27" i="12"/>
  <c r="Z26" i="12"/>
  <c r="Z25" i="12"/>
  <c r="Z24" i="12"/>
  <c r="Z23" i="12"/>
  <c r="Z22" i="12"/>
  <c r="Z21" i="12"/>
  <c r="Z20" i="12"/>
  <c r="Z19" i="12"/>
  <c r="Z18" i="12"/>
  <c r="Z17" i="12"/>
  <c r="Z16" i="12"/>
  <c r="Z15" i="12"/>
  <c r="Z14" i="12"/>
  <c r="Z13" i="12"/>
  <c r="Z12" i="12"/>
  <c r="Z11" i="12"/>
  <c r="Z10" i="12"/>
  <c r="Z9" i="12"/>
  <c r="Z8" i="12"/>
  <c r="Z7" i="12"/>
  <c r="Z6" i="12"/>
  <c r="AE31" i="13"/>
  <c r="Y31" i="13"/>
  <c r="AF31" i="13" s="1"/>
  <c r="AG30" i="13"/>
  <c r="AE30" i="13"/>
  <c r="Z30" i="13"/>
  <c r="AA30" i="13" s="1"/>
  <c r="Y30" i="13"/>
  <c r="AF30" i="13" s="1"/>
  <c r="AF29" i="13"/>
  <c r="AE29" i="13"/>
  <c r="Z29" i="13"/>
  <c r="AA29" i="13" s="1"/>
  <c r="Y29" i="13"/>
  <c r="AE28" i="13"/>
  <c r="Y28" i="13"/>
  <c r="Z28" i="13" s="1"/>
  <c r="AE27" i="13"/>
  <c r="Y27" i="13"/>
  <c r="AF27" i="13" s="1"/>
  <c r="AE26" i="13"/>
  <c r="Y26" i="13"/>
  <c r="AF26" i="13" s="1"/>
  <c r="AE25" i="13"/>
  <c r="Y25" i="13"/>
  <c r="AF25" i="13" s="1"/>
  <c r="AF24" i="13"/>
  <c r="AE24" i="13"/>
  <c r="Y24" i="13"/>
  <c r="Z24" i="13" s="1"/>
  <c r="AE23" i="13"/>
  <c r="Y23" i="13"/>
  <c r="Z23" i="13" s="1"/>
  <c r="AE22" i="13"/>
  <c r="Y22" i="13"/>
  <c r="Z22" i="13" s="1"/>
  <c r="AE21" i="13"/>
  <c r="Y21" i="13"/>
  <c r="AF21" i="13" s="1"/>
  <c r="AE20" i="13"/>
  <c r="Y20" i="13"/>
  <c r="AF20" i="13" s="1"/>
  <c r="AE19" i="13"/>
  <c r="Y19" i="13"/>
  <c r="Z19" i="13" s="1"/>
  <c r="AE18" i="13"/>
  <c r="Y18" i="13"/>
  <c r="Z18" i="13" s="1"/>
  <c r="AF17" i="13"/>
  <c r="AE17" i="13"/>
  <c r="Z17" i="13"/>
  <c r="AG17" i="13" s="1"/>
  <c r="Y17" i="13"/>
  <c r="AF16" i="13"/>
  <c r="AE16" i="13"/>
  <c r="Z16" i="13"/>
  <c r="AG16" i="13" s="1"/>
  <c r="Y16" i="13"/>
  <c r="AF15" i="13"/>
  <c r="AE15" i="13"/>
  <c r="Z15" i="13"/>
  <c r="AG15" i="13" s="1"/>
  <c r="Y15" i="13"/>
  <c r="AE8" i="13"/>
  <c r="AE9" i="13"/>
  <c r="AE10" i="13"/>
  <c r="AE11" i="13"/>
  <c r="AE12" i="13"/>
  <c r="AE13" i="13"/>
  <c r="AE14" i="13"/>
  <c r="AE7" i="13"/>
  <c r="AE40" i="12" l="1"/>
  <c r="AE36" i="12"/>
  <c r="AE32" i="12"/>
  <c r="AE28" i="12"/>
  <c r="AE24" i="12"/>
  <c r="AE20" i="12"/>
  <c r="AE16" i="12"/>
  <c r="AE12" i="12"/>
  <c r="AE8" i="12"/>
  <c r="AE39" i="12"/>
  <c r="AE35" i="12"/>
  <c r="AE31" i="12"/>
  <c r="AE27" i="12"/>
  <c r="AE23" i="12"/>
  <c r="AE19" i="12"/>
  <c r="AE15" i="12"/>
  <c r="AE11" i="12"/>
  <c r="AE7" i="12"/>
  <c r="AG22" i="13"/>
  <c r="AA22" i="13"/>
  <c r="AB30" i="13"/>
  <c r="AH30" i="13"/>
  <c r="AB29" i="13"/>
  <c r="AH29" i="13"/>
  <c r="AA19" i="13"/>
  <c r="AG19" i="13"/>
  <c r="AG28" i="13"/>
  <c r="AA28" i="13"/>
  <c r="AA23" i="13"/>
  <c r="AG23" i="13"/>
  <c r="AA24" i="13"/>
  <c r="AG24" i="13"/>
  <c r="AA18" i="13"/>
  <c r="AG18" i="13"/>
  <c r="AF19" i="13"/>
  <c r="AA17" i="13"/>
  <c r="Z27" i="13"/>
  <c r="AF18" i="13"/>
  <c r="AG29" i="13"/>
  <c r="AA16" i="13"/>
  <c r="Z21" i="13"/>
  <c r="AF23" i="13"/>
  <c r="Z26" i="13"/>
  <c r="AF28" i="13"/>
  <c r="Z31" i="13"/>
  <c r="AA15" i="13"/>
  <c r="Z20" i="13"/>
  <c r="AF22" i="13"/>
  <c r="Z25" i="13"/>
  <c r="L40" i="8"/>
  <c r="G40" i="8"/>
  <c r="L39" i="8"/>
  <c r="G39" i="8"/>
  <c r="L38" i="8"/>
  <c r="G38" i="8"/>
  <c r="L37" i="8"/>
  <c r="G37" i="8"/>
  <c r="L36" i="8"/>
  <c r="G36" i="8"/>
  <c r="L35" i="8"/>
  <c r="G35" i="8"/>
  <c r="L34" i="8"/>
  <c r="G34" i="8"/>
  <c r="L33" i="8"/>
  <c r="G33" i="8"/>
  <c r="L32" i="8"/>
  <c r="G32" i="8"/>
  <c r="L31" i="8"/>
  <c r="G31" i="8"/>
  <c r="L30" i="8"/>
  <c r="G30" i="8"/>
  <c r="L29" i="8"/>
  <c r="G29" i="8"/>
  <c r="L28" i="8"/>
  <c r="G28" i="8"/>
  <c r="L27" i="8"/>
  <c r="G27" i="8"/>
  <c r="L26" i="8"/>
  <c r="G26" i="8"/>
  <c r="L25" i="8"/>
  <c r="G25" i="8"/>
  <c r="L24" i="8"/>
  <c r="G24" i="8"/>
  <c r="L23" i="8"/>
  <c r="G23" i="8"/>
  <c r="L22" i="8"/>
  <c r="G22" i="8"/>
  <c r="L21" i="8"/>
  <c r="G21" i="8"/>
  <c r="L20" i="8"/>
  <c r="G20" i="8"/>
  <c r="L19" i="8"/>
  <c r="G19" i="8"/>
  <c r="L18" i="8"/>
  <c r="G18" i="8"/>
  <c r="L17" i="8"/>
  <c r="G17" i="8"/>
  <c r="L16" i="8"/>
  <c r="G16" i="8"/>
  <c r="L15" i="8"/>
  <c r="G15" i="8"/>
  <c r="L14" i="8"/>
  <c r="G14" i="8"/>
  <c r="L13" i="8"/>
  <c r="G13" i="8"/>
  <c r="L12" i="8"/>
  <c r="G12" i="8"/>
  <c r="L11" i="8"/>
  <c r="G11" i="8"/>
  <c r="AH11" i="9"/>
  <c r="AG15" i="9"/>
  <c r="AG17" i="9"/>
  <c r="AG31" i="9"/>
  <c r="AG32" i="9"/>
  <c r="AG33" i="9"/>
  <c r="AF7" i="9"/>
  <c r="AF8" i="9"/>
  <c r="AF9" i="9"/>
  <c r="AF10" i="9"/>
  <c r="AF11" i="9"/>
  <c r="AF12" i="9"/>
  <c r="AF13" i="9"/>
  <c r="AF14" i="9"/>
  <c r="AF15" i="9"/>
  <c r="AF16" i="9"/>
  <c r="AF17" i="9"/>
  <c r="AF18" i="9"/>
  <c r="AF19" i="9"/>
  <c r="AF20" i="9"/>
  <c r="AF21" i="9"/>
  <c r="AF22" i="9"/>
  <c r="AF23" i="9"/>
  <c r="AF24" i="9"/>
  <c r="AF25" i="9"/>
  <c r="AF26" i="9"/>
  <c r="AF27" i="9"/>
  <c r="AF28" i="9"/>
  <c r="AF29" i="9"/>
  <c r="AF30" i="9"/>
  <c r="AF31" i="9"/>
  <c r="AF32" i="9"/>
  <c r="AF33" i="9"/>
  <c r="AF34" i="9"/>
  <c r="AF35" i="9"/>
  <c r="AF36" i="9"/>
  <c r="AF37" i="9"/>
  <c r="AF38" i="9"/>
  <c r="AF39" i="9"/>
  <c r="Z12" i="9"/>
  <c r="AA12" i="9" s="1"/>
  <c r="AH12" i="9" s="1"/>
  <c r="Z13" i="9"/>
  <c r="AG13" i="9" s="1"/>
  <c r="Z14" i="9"/>
  <c r="AA14" i="9" s="1"/>
  <c r="Z15" i="9"/>
  <c r="AA15" i="9"/>
  <c r="AB15" i="9" s="1"/>
  <c r="AI15" i="9" s="1"/>
  <c r="Z16" i="9"/>
  <c r="AG16" i="9" s="1"/>
  <c r="AA16" i="9"/>
  <c r="AB16" i="9" s="1"/>
  <c r="Z17" i="9"/>
  <c r="AA17" i="9" s="1"/>
  <c r="Z18" i="9"/>
  <c r="AG18" i="9" s="1"/>
  <c r="Z19" i="9"/>
  <c r="AG19" i="9" s="1"/>
  <c r="AA19" i="9"/>
  <c r="AH19" i="9" s="1"/>
  <c r="Z20" i="9"/>
  <c r="AA20" i="9" s="1"/>
  <c r="AH20" i="9" s="1"/>
  <c r="Z21" i="9"/>
  <c r="AG21" i="9" s="1"/>
  <c r="Z22" i="9"/>
  <c r="AG22" i="9" s="1"/>
  <c r="AA22" i="9"/>
  <c r="AH22" i="9" s="1"/>
  <c r="Z23" i="9"/>
  <c r="AA23" i="9" s="1"/>
  <c r="AH23" i="9" s="1"/>
  <c r="Z24" i="9"/>
  <c r="AG24" i="9" s="1"/>
  <c r="Z25" i="9"/>
  <c r="AA25" i="9" s="1"/>
  <c r="AH25" i="9" s="1"/>
  <c r="Z26" i="9"/>
  <c r="AA26" i="9" s="1"/>
  <c r="AH26" i="9" s="1"/>
  <c r="Z27" i="9"/>
  <c r="AG27" i="9" s="1"/>
  <c r="Z28" i="9"/>
  <c r="AG28" i="9" s="1"/>
  <c r="Z29" i="9"/>
  <c r="AA29" i="9" s="1"/>
  <c r="AH29" i="9" s="1"/>
  <c r="Z30" i="9"/>
  <c r="AG30" i="9" s="1"/>
  <c r="Z31" i="9"/>
  <c r="AA31" i="9" s="1"/>
  <c r="Z32" i="9"/>
  <c r="Z33" i="9"/>
  <c r="Z34" i="9"/>
  <c r="AG34" i="9" s="1"/>
  <c r="Z35" i="9"/>
  <c r="AA35" i="9" s="1"/>
  <c r="AH35" i="9" s="1"/>
  <c r="Z36" i="9"/>
  <c r="AG36" i="9" s="1"/>
  <c r="Z37" i="9"/>
  <c r="AA37" i="9" s="1"/>
  <c r="AH37" i="9" s="1"/>
  <c r="Z38" i="9"/>
  <c r="AG38" i="9" s="1"/>
  <c r="Z39" i="9"/>
  <c r="AG39" i="9" s="1"/>
  <c r="G10" i="8"/>
  <c r="L10" i="8"/>
  <c r="G9" i="8"/>
  <c r="L9" i="8"/>
  <c r="G8" i="8"/>
  <c r="L8" i="8"/>
  <c r="Z11" i="9"/>
  <c r="AA11" i="9" s="1"/>
  <c r="Z10" i="9"/>
  <c r="AA10" i="9" s="1"/>
  <c r="AH10" i="9" s="1"/>
  <c r="Y14" i="13"/>
  <c r="Y13" i="13"/>
  <c r="Y12" i="13"/>
  <c r="Y11" i="13"/>
  <c r="Y10" i="13"/>
  <c r="Y8" i="13"/>
  <c r="AF8" i="13" s="1"/>
  <c r="Y9" i="13"/>
  <c r="AF9" i="13" s="1"/>
  <c r="Y7" i="13"/>
  <c r="AF7" i="13" s="1"/>
  <c r="Z8" i="9"/>
  <c r="AG8" i="9" s="1"/>
  <c r="Z9" i="9"/>
  <c r="AG9" i="9" s="1"/>
  <c r="Z7" i="9"/>
  <c r="AG7" i="9" s="1"/>
  <c r="AB18" i="13" l="1"/>
  <c r="AH18" i="13"/>
  <c r="AG20" i="13"/>
  <c r="AA20" i="13"/>
  <c r="AB24" i="13"/>
  <c r="AH24" i="13"/>
  <c r="AG25" i="13"/>
  <c r="AA25" i="13"/>
  <c r="AH15" i="13"/>
  <c r="AB15" i="13"/>
  <c r="AG31" i="13"/>
  <c r="AA31" i="13"/>
  <c r="AB23" i="13"/>
  <c r="AH23" i="13"/>
  <c r="AH28" i="13"/>
  <c r="AB28" i="13"/>
  <c r="AG26" i="13"/>
  <c r="AA26" i="13"/>
  <c r="AG21" i="13"/>
  <c r="AA21" i="13"/>
  <c r="AB19" i="13"/>
  <c r="AH19" i="13"/>
  <c r="AH16" i="13"/>
  <c r="AB16" i="13"/>
  <c r="AC29" i="13"/>
  <c r="AI29" i="13"/>
  <c r="Z10" i="13"/>
  <c r="AG10" i="13" s="1"/>
  <c r="AF10" i="13"/>
  <c r="AG27" i="13"/>
  <c r="AA27" i="13"/>
  <c r="AC30" i="13"/>
  <c r="AI30" i="13"/>
  <c r="Z14" i="13"/>
  <c r="AG14" i="13" s="1"/>
  <c r="AF14" i="13"/>
  <c r="Z11" i="13"/>
  <c r="AG11" i="13" s="1"/>
  <c r="AF11" i="13"/>
  <c r="AH17" i="13"/>
  <c r="AB17" i="13"/>
  <c r="AH22" i="13"/>
  <c r="AB22" i="13"/>
  <c r="Z13" i="13"/>
  <c r="AG13" i="13" s="1"/>
  <c r="AF13" i="13"/>
  <c r="Z12" i="13"/>
  <c r="AG12" i="13" s="1"/>
  <c r="AF12" i="13"/>
  <c r="AB17" i="9"/>
  <c r="AI17" i="9" s="1"/>
  <c r="AH17" i="9"/>
  <c r="AH14" i="9"/>
  <c r="AB14" i="9"/>
  <c r="AI14" i="9" s="1"/>
  <c r="AC16" i="9"/>
  <c r="AI16" i="9"/>
  <c r="AB31" i="9"/>
  <c r="AI31" i="9" s="1"/>
  <c r="AH31" i="9"/>
  <c r="AA21" i="9"/>
  <c r="AG14" i="9"/>
  <c r="AG29" i="9"/>
  <c r="AG12" i="9"/>
  <c r="AG11" i="9"/>
  <c r="AA39" i="9"/>
  <c r="AH39" i="9" s="1"/>
  <c r="AB19" i="9"/>
  <c r="AG26" i="9"/>
  <c r="AG10" i="9"/>
  <c r="AH16" i="9"/>
  <c r="AG25" i="9"/>
  <c r="AA38" i="9"/>
  <c r="AH38" i="9" s="1"/>
  <c r="AG23" i="9"/>
  <c r="AG37" i="9"/>
  <c r="AH15" i="9"/>
  <c r="AA36" i="9"/>
  <c r="AG20" i="9"/>
  <c r="AG35" i="9"/>
  <c r="AB26" i="9"/>
  <c r="AI26" i="9" s="1"/>
  <c r="AB20" i="9"/>
  <c r="AI20" i="9" s="1"/>
  <c r="AB37" i="9"/>
  <c r="AI37" i="9" s="1"/>
  <c r="AC31" i="9"/>
  <c r="AJ31" i="9" s="1"/>
  <c r="AC15" i="9"/>
  <c r="AJ15" i="9" s="1"/>
  <c r="AB35" i="9"/>
  <c r="AI35" i="9" s="1"/>
  <c r="AA32" i="9"/>
  <c r="AH32" i="9" s="1"/>
  <c r="AA27" i="9"/>
  <c r="AH27" i="9" s="1"/>
  <c r="AB22" i="9"/>
  <c r="AI22" i="9" s="1"/>
  <c r="AC17" i="9"/>
  <c r="AJ17" i="9" s="1"/>
  <c r="AC14" i="9"/>
  <c r="AJ14" i="9" s="1"/>
  <c r="AA33" i="9"/>
  <c r="AH33" i="9" s="1"/>
  <c r="AA30" i="9"/>
  <c r="AH30" i="9" s="1"/>
  <c r="AA28" i="9"/>
  <c r="AH28" i="9" s="1"/>
  <c r="AB25" i="9"/>
  <c r="AI25" i="9" s="1"/>
  <c r="AB23" i="9"/>
  <c r="AI23" i="9" s="1"/>
  <c r="AA34" i="9"/>
  <c r="AH34" i="9" s="1"/>
  <c r="AA18" i="9"/>
  <c r="AH18" i="9" s="1"/>
  <c r="AB29" i="9"/>
  <c r="AI29" i="9" s="1"/>
  <c r="AA13" i="9"/>
  <c r="AH13" i="9" s="1"/>
  <c r="AA24" i="9"/>
  <c r="AH24" i="9" s="1"/>
  <c r="AB12" i="9"/>
  <c r="AI12" i="9" s="1"/>
  <c r="AB11" i="9"/>
  <c r="AI11" i="9" s="1"/>
  <c r="AB10" i="9"/>
  <c r="AI10" i="9" s="1"/>
  <c r="AA14" i="13"/>
  <c r="AH14" i="13" s="1"/>
  <c r="AA11" i="13"/>
  <c r="AH11" i="13" s="1"/>
  <c r="Z7" i="13"/>
  <c r="AG7" i="13" s="1"/>
  <c r="AA10" i="13"/>
  <c r="AH10" i="13" s="1"/>
  <c r="Z8" i="13"/>
  <c r="AG8" i="13" s="1"/>
  <c r="Z9" i="13"/>
  <c r="AG9" i="13" s="1"/>
  <c r="AA7" i="9"/>
  <c r="AA9" i="9"/>
  <c r="AA8" i="9"/>
  <c r="G7" i="8"/>
  <c r="L7" i="8"/>
  <c r="G6" i="8"/>
  <c r="L6" i="8"/>
  <c r="L5" i="8"/>
  <c r="G5" i="8"/>
  <c r="AI23" i="13" l="1"/>
  <c r="AC23" i="13"/>
  <c r="AH31" i="13"/>
  <c r="AB31" i="13"/>
  <c r="AI15" i="13"/>
  <c r="AC15" i="13"/>
  <c r="AD29" i="13"/>
  <c r="AK29" i="13" s="1"/>
  <c r="AJ29" i="13"/>
  <c r="AD30" i="13"/>
  <c r="AK30" i="13" s="1"/>
  <c r="AJ30" i="13"/>
  <c r="AI22" i="13"/>
  <c r="AC22" i="13"/>
  <c r="AC16" i="13"/>
  <c r="AI16" i="13"/>
  <c r="AH25" i="13"/>
  <c r="AB25" i="13"/>
  <c r="AH27" i="13"/>
  <c r="AB27" i="13"/>
  <c r="AI17" i="13"/>
  <c r="AC17" i="13"/>
  <c r="AA12" i="13"/>
  <c r="AH12" i="13" s="1"/>
  <c r="AC19" i="13"/>
  <c r="AI19" i="13"/>
  <c r="AC24" i="13"/>
  <c r="AI24" i="13"/>
  <c r="AB21" i="13"/>
  <c r="AH21" i="13"/>
  <c r="AH20" i="13"/>
  <c r="AB20" i="13"/>
  <c r="AI28" i="13"/>
  <c r="AC28" i="13"/>
  <c r="AA13" i="13"/>
  <c r="AH13" i="13" s="1"/>
  <c r="AH26" i="13"/>
  <c r="AB26" i="13"/>
  <c r="AC18" i="13"/>
  <c r="AI18" i="13"/>
  <c r="AB39" i="9"/>
  <c r="AI39" i="9" s="1"/>
  <c r="AB36" i="9"/>
  <c r="AH36" i="9"/>
  <c r="AI19" i="9"/>
  <c r="AC19" i="9"/>
  <c r="AB8" i="9"/>
  <c r="AH8" i="9"/>
  <c r="AB9" i="9"/>
  <c r="AH9" i="9"/>
  <c r="AD16" i="9"/>
  <c r="AJ16" i="9"/>
  <c r="AB21" i="9"/>
  <c r="AH21" i="9"/>
  <c r="AB7" i="9"/>
  <c r="AH7" i="9"/>
  <c r="AB38" i="9"/>
  <c r="AI38" i="9" s="1"/>
  <c r="AC39" i="9"/>
  <c r="AJ39" i="9" s="1"/>
  <c r="AC23" i="9"/>
  <c r="AJ23" i="9" s="1"/>
  <c r="AD15" i="9"/>
  <c r="AK15" i="9" s="1"/>
  <c r="AB30" i="9"/>
  <c r="AI30" i="9" s="1"/>
  <c r="AD31" i="9"/>
  <c r="AK31" i="9" s="1"/>
  <c r="AB33" i="9"/>
  <c r="AI33" i="9" s="1"/>
  <c r="AC37" i="9"/>
  <c r="AJ37" i="9" s="1"/>
  <c r="AB28" i="9"/>
  <c r="AI28" i="9" s="1"/>
  <c r="AD14" i="9"/>
  <c r="AK14" i="9" s="1"/>
  <c r="AB13" i="9"/>
  <c r="AI13" i="9" s="1"/>
  <c r="AD17" i="9"/>
  <c r="AK17" i="9" s="1"/>
  <c r="AC29" i="9"/>
  <c r="AJ29" i="9" s="1"/>
  <c r="AC20" i="9"/>
  <c r="AJ20" i="9" s="1"/>
  <c r="AC35" i="9"/>
  <c r="AJ35" i="9" s="1"/>
  <c r="AC25" i="9"/>
  <c r="AJ25" i="9" s="1"/>
  <c r="AB24" i="9"/>
  <c r="AI24" i="9" s="1"/>
  <c r="AC22" i="9"/>
  <c r="AJ22" i="9" s="1"/>
  <c r="AB18" i="9"/>
  <c r="AI18" i="9" s="1"/>
  <c r="AB27" i="9"/>
  <c r="AI27" i="9" s="1"/>
  <c r="AB34" i="9"/>
  <c r="AI34" i="9" s="1"/>
  <c r="AB32" i="9"/>
  <c r="AI32" i="9" s="1"/>
  <c r="AC26" i="9"/>
  <c r="AJ26" i="9" s="1"/>
  <c r="AC12" i="9"/>
  <c r="AJ12" i="9" s="1"/>
  <c r="AC11" i="9"/>
  <c r="AJ11" i="9" s="1"/>
  <c r="AC10" i="9"/>
  <c r="AJ10" i="9" s="1"/>
  <c r="AB14" i="13"/>
  <c r="AI14" i="13" s="1"/>
  <c r="AB12" i="13"/>
  <c r="AI12" i="13" s="1"/>
  <c r="AA7" i="13"/>
  <c r="AH7" i="13" s="1"/>
  <c r="AB11" i="13"/>
  <c r="AI11" i="13" s="1"/>
  <c r="AA9" i="13"/>
  <c r="AH9" i="13" s="1"/>
  <c r="AA8" i="13"/>
  <c r="AH8" i="13" s="1"/>
  <c r="AB10" i="13"/>
  <c r="AI10" i="13" s="1"/>
  <c r="AC20" i="13" l="1"/>
  <c r="AI20" i="13"/>
  <c r="AJ16" i="13"/>
  <c r="AD16" i="13"/>
  <c r="AK16" i="13" s="1"/>
  <c r="AJ22" i="13"/>
  <c r="AD22" i="13"/>
  <c r="AK22" i="13" s="1"/>
  <c r="AJ28" i="13"/>
  <c r="AD28" i="13"/>
  <c r="AK28" i="13" s="1"/>
  <c r="AI21" i="13"/>
  <c r="AC21" i="13"/>
  <c r="AB7" i="13"/>
  <c r="AI7" i="13" s="1"/>
  <c r="AD24" i="13"/>
  <c r="AK24" i="13" s="1"/>
  <c r="AJ24" i="13"/>
  <c r="AC25" i="13"/>
  <c r="AI25" i="13"/>
  <c r="AD19" i="13"/>
  <c r="AK19" i="13" s="1"/>
  <c r="AJ19" i="13"/>
  <c r="AJ15" i="13"/>
  <c r="AD15" i="13"/>
  <c r="AK15" i="13" s="1"/>
  <c r="AB13" i="13"/>
  <c r="AI13" i="13" s="1"/>
  <c r="AJ17" i="13"/>
  <c r="AD17" i="13"/>
  <c r="AK17" i="13" s="1"/>
  <c r="AI31" i="13"/>
  <c r="AC31" i="13"/>
  <c r="AJ18" i="13"/>
  <c r="AD18" i="13"/>
  <c r="AK18" i="13" s="1"/>
  <c r="AI26" i="13"/>
  <c r="AC26" i="13"/>
  <c r="AI27" i="13"/>
  <c r="AC27" i="13"/>
  <c r="AJ23" i="13"/>
  <c r="AD23" i="13"/>
  <c r="AK23" i="13" s="1"/>
  <c r="AI21" i="9"/>
  <c r="AC21" i="9"/>
  <c r="AC7" i="9"/>
  <c r="AI7" i="9"/>
  <c r="AK16" i="9"/>
  <c r="AE16" i="9"/>
  <c r="AL16" i="9" s="1"/>
  <c r="AC9" i="9"/>
  <c r="AI9" i="9"/>
  <c r="AC8" i="9"/>
  <c r="AI8" i="9"/>
  <c r="AJ19" i="9"/>
  <c r="AD19" i="9"/>
  <c r="AI36" i="9"/>
  <c r="AC36" i="9"/>
  <c r="AC38" i="9"/>
  <c r="AJ38" i="9" s="1"/>
  <c r="AD29" i="9"/>
  <c r="AK29" i="9" s="1"/>
  <c r="AC30" i="9"/>
  <c r="AJ30" i="9" s="1"/>
  <c r="AD20" i="9"/>
  <c r="AK20" i="9" s="1"/>
  <c r="AC27" i="9"/>
  <c r="AJ27" i="9" s="1"/>
  <c r="AC18" i="9"/>
  <c r="AJ18" i="9" s="1"/>
  <c r="AE17" i="9"/>
  <c r="AL17" i="9" s="1"/>
  <c r="AE15" i="9"/>
  <c r="AL15" i="9" s="1"/>
  <c r="AD22" i="9"/>
  <c r="AK22" i="9" s="1"/>
  <c r="AC13" i="9"/>
  <c r="AJ13" i="9" s="1"/>
  <c r="AD23" i="9"/>
  <c r="AK23" i="9" s="1"/>
  <c r="AC24" i="9"/>
  <c r="AJ24" i="9" s="1"/>
  <c r="AE14" i="9"/>
  <c r="AL14" i="9" s="1"/>
  <c r="AC34" i="9"/>
  <c r="AJ34" i="9" s="1"/>
  <c r="AD39" i="9"/>
  <c r="AK39" i="9" s="1"/>
  <c r="AC28" i="9"/>
  <c r="AJ28" i="9" s="1"/>
  <c r="AE31" i="9"/>
  <c r="AL31" i="9" s="1"/>
  <c r="AD26" i="9"/>
  <c r="AK26" i="9" s="1"/>
  <c r="AD25" i="9"/>
  <c r="AK25" i="9" s="1"/>
  <c r="AD37" i="9"/>
  <c r="AK37" i="9" s="1"/>
  <c r="AC32" i="9"/>
  <c r="AJ32" i="9" s="1"/>
  <c r="AD35" i="9"/>
  <c r="AK35" i="9" s="1"/>
  <c r="AC33" i="9"/>
  <c r="AJ33" i="9" s="1"/>
  <c r="AD12" i="9"/>
  <c r="AK12" i="9" s="1"/>
  <c r="AD11" i="9"/>
  <c r="AK11" i="9" s="1"/>
  <c r="AD10" i="9"/>
  <c r="AK10" i="9" s="1"/>
  <c r="AC14" i="13"/>
  <c r="AJ14" i="13" s="1"/>
  <c r="AC13" i="13"/>
  <c r="AJ13" i="13" s="1"/>
  <c r="AC12" i="13"/>
  <c r="AJ12" i="13" s="1"/>
  <c r="AC11" i="13"/>
  <c r="AJ11" i="13" s="1"/>
  <c r="AC10" i="13"/>
  <c r="AJ10" i="13" s="1"/>
  <c r="AB8" i="13"/>
  <c r="AI8" i="13" s="1"/>
  <c r="AB9" i="13"/>
  <c r="AI9" i="13" s="1"/>
  <c r="AJ21" i="13" l="1"/>
  <c r="AD21" i="13"/>
  <c r="AK21" i="13" s="1"/>
  <c r="AJ27" i="13"/>
  <c r="AD27" i="13"/>
  <c r="AK27" i="13" s="1"/>
  <c r="AJ31" i="13"/>
  <c r="AD31" i="13"/>
  <c r="AK31" i="13" s="1"/>
  <c r="AD25" i="13"/>
  <c r="AK25" i="13" s="1"/>
  <c r="AJ25" i="13"/>
  <c r="AC7" i="13"/>
  <c r="AJ7" i="13" s="1"/>
  <c r="AJ26" i="13"/>
  <c r="AD26" i="13"/>
  <c r="AK26" i="13" s="1"/>
  <c r="AD20" i="13"/>
  <c r="AK20" i="13" s="1"/>
  <c r="AJ20" i="13"/>
  <c r="AJ36" i="9"/>
  <c r="AD36" i="9"/>
  <c r="AK19" i="9"/>
  <c r="AE19" i="9"/>
  <c r="AL19" i="9" s="1"/>
  <c r="AD38" i="9"/>
  <c r="AK38" i="9" s="1"/>
  <c r="AD9" i="9"/>
  <c r="AJ9" i="9"/>
  <c r="AD7" i="9"/>
  <c r="AJ7" i="9"/>
  <c r="AJ21" i="9"/>
  <c r="AD21" i="9"/>
  <c r="AD8" i="9"/>
  <c r="AJ8" i="9"/>
  <c r="AD32" i="9"/>
  <c r="AK32" i="9" s="1"/>
  <c r="AD34" i="9"/>
  <c r="AK34" i="9" s="1"/>
  <c r="AD18" i="9"/>
  <c r="AK18" i="9" s="1"/>
  <c r="AD27" i="9"/>
  <c r="AK27" i="9" s="1"/>
  <c r="AE37" i="9"/>
  <c r="AL37" i="9" s="1"/>
  <c r="AE22" i="9"/>
  <c r="AL22" i="9" s="1"/>
  <c r="AE25" i="9"/>
  <c r="AL25" i="9" s="1"/>
  <c r="AD24" i="9"/>
  <c r="AK24" i="9" s="1"/>
  <c r="AE20" i="9"/>
  <c r="AL20" i="9" s="1"/>
  <c r="AD33" i="9"/>
  <c r="AK33" i="9" s="1"/>
  <c r="AE23" i="9"/>
  <c r="AL23" i="9" s="1"/>
  <c r="AD30" i="9"/>
  <c r="AK30" i="9" s="1"/>
  <c r="AE35" i="9"/>
  <c r="AL35" i="9" s="1"/>
  <c r="AE26" i="9"/>
  <c r="AL26" i="9" s="1"/>
  <c r="AE39" i="9"/>
  <c r="AL39" i="9" s="1"/>
  <c r="AD13" i="9"/>
  <c r="AK13" i="9" s="1"/>
  <c r="AE29" i="9"/>
  <c r="AL29" i="9" s="1"/>
  <c r="AD28" i="9"/>
  <c r="AK28" i="9" s="1"/>
  <c r="AE38" i="9"/>
  <c r="AL38" i="9" s="1"/>
  <c r="AE12" i="9"/>
  <c r="AL12" i="9" s="1"/>
  <c r="AE11" i="9"/>
  <c r="AL11" i="9" s="1"/>
  <c r="AE10" i="9"/>
  <c r="AL10" i="9" s="1"/>
  <c r="AD14" i="13"/>
  <c r="AK14" i="13" s="1"/>
  <c r="AD13" i="13"/>
  <c r="AK13" i="13" s="1"/>
  <c r="AD12" i="13"/>
  <c r="AK12" i="13" s="1"/>
  <c r="AD11" i="13"/>
  <c r="AK11" i="13" s="1"/>
  <c r="AD7" i="13"/>
  <c r="AK7" i="13" s="1"/>
  <c r="AC9" i="13"/>
  <c r="AJ9" i="13" s="1"/>
  <c r="AC8" i="13"/>
  <c r="AJ8" i="13" s="1"/>
  <c r="AD10" i="13"/>
  <c r="AK10" i="13" s="1"/>
  <c r="AE8" i="9" l="1"/>
  <c r="AL8" i="9" s="1"/>
  <c r="AK8" i="9"/>
  <c r="AK21" i="9"/>
  <c r="AE21" i="9"/>
  <c r="AL21" i="9" s="1"/>
  <c r="AE7" i="9"/>
  <c r="AL7" i="9" s="1"/>
  <c r="AK7" i="9"/>
  <c r="AE9" i="9"/>
  <c r="AL9" i="9" s="1"/>
  <c r="AK9" i="9"/>
  <c r="AK36" i="9"/>
  <c r="AE36" i="9"/>
  <c r="AL36" i="9" s="1"/>
  <c r="AE13" i="9"/>
  <c r="AL13" i="9" s="1"/>
  <c r="AE27" i="9"/>
  <c r="AL27" i="9" s="1"/>
  <c r="AE24" i="9"/>
  <c r="AL24" i="9" s="1"/>
  <c r="AE30" i="9"/>
  <c r="AL30" i="9" s="1"/>
  <c r="AE18" i="9"/>
  <c r="AL18" i="9" s="1"/>
  <c r="AE33" i="9"/>
  <c r="AL33" i="9" s="1"/>
  <c r="AE34" i="9"/>
  <c r="AL34" i="9" s="1"/>
  <c r="AE28" i="9"/>
  <c r="AL28" i="9" s="1"/>
  <c r="AE32" i="9"/>
  <c r="AL32" i="9" s="1"/>
  <c r="AD8" i="13"/>
  <c r="AK8" i="13" s="1"/>
  <c r="AD9" i="13"/>
  <c r="AK9" i="13" s="1"/>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<sst xmlns="http://schemas.openxmlformats.org/spreadsheetml/2006/main" count="470" uniqueCount="181">
  <si>
    <t>1. Información de alimentadores de media tensión (MT)</t>
  </si>
  <si>
    <t>Número total de alimentadores</t>
  </si>
  <si>
    <t>Niveles de tensión que se explotan en MT</t>
  </si>
  <si>
    <t>Item</t>
  </si>
  <si>
    <t>Respuesta</t>
  </si>
  <si>
    <t>2. Información de transformadores de distribución MT/BT</t>
  </si>
  <si>
    <t>Número total de transformadores MT/BT a la fecha</t>
  </si>
  <si>
    <t>Capacidad nominal total acumulada en transformadores MT/BT a la fecha [MVA]</t>
  </si>
  <si>
    <t>3. Demanda energética, clientes y PMGD conectados</t>
  </si>
  <si>
    <t>Tasa de crecimiento esperada de energía en el 2025 [%]</t>
  </si>
  <si>
    <t>Tasa de crecimiento esperada de energía en el 2026 [%]</t>
  </si>
  <si>
    <t>Tasa de crecimiento esperada de energía en el 2027 [%]</t>
  </si>
  <si>
    <t>Número total de clientes abastecidos por la empresa distribuidora a la fecha</t>
  </si>
  <si>
    <t>Número total de PMGD en operación en el sistema de distribución de la empresa a la fecha</t>
  </si>
  <si>
    <t>4. Antecedentes técnicos adicionales que la empresa quiera informar, a propósito del proceso de expansión de la transmisión.</t>
  </si>
  <si>
    <t>Nombre empresa distribuidora</t>
  </si>
  <si>
    <t>Potencia solicitada [MVA]</t>
  </si>
  <si>
    <t>Estado de avance [%]</t>
  </si>
  <si>
    <t>Nombre SPD donde solicitó conexión</t>
  </si>
  <si>
    <t>1. Expansiones o modificaciones en los sistemas de distribución producto de la entrada en operación de nueva infraestructura de transmisión</t>
  </si>
  <si>
    <t>Obra(s) de expansión(es) de transmisión involucradas</t>
  </si>
  <si>
    <t>Nombre SPD Donante</t>
  </si>
  <si>
    <t>Unidad AT/MT donante</t>
  </si>
  <si>
    <t>Alimentador MT donante</t>
  </si>
  <si>
    <t>Demanda a transferir [MW]</t>
  </si>
  <si>
    <t>¿Se adjunta KMZ o shape con ubicación de los transformadores MT/BT de la empresa?</t>
  </si>
  <si>
    <t>Fecha solicitud</t>
  </si>
  <si>
    <t>Fecha de entrada en operación (aproximada)</t>
  </si>
  <si>
    <t>ID</t>
  </si>
  <si>
    <t>Nombre empresa o nombre identificador</t>
  </si>
  <si>
    <t>Tipo de cliente [Residencial, comercial, packing, riego, etc.]</t>
  </si>
  <si>
    <t>Nombre SPD donde se conectará</t>
  </si>
  <si>
    <t>Fecha rechazo solicitud</t>
  </si>
  <si>
    <t>Nombre alimentador solicitó conectar</t>
  </si>
  <si>
    <t>Justificación rechazo de la conexión</t>
  </si>
  <si>
    <t>¿Se incorpora breve análisis en el informe?</t>
  </si>
  <si>
    <t>Nombre alimentador donde se conectará</t>
  </si>
  <si>
    <r>
      <t xml:space="preserve">¿Se incorpora en el informe imagen(es) georreferenciada(s) de la red de distribución </t>
    </r>
    <r>
      <rPr>
        <b/>
        <sz val="11"/>
        <color theme="1"/>
        <rFont val="Calibri"/>
        <family val="2"/>
        <scheme val="minor"/>
      </rPr>
      <t>antes y después</t>
    </r>
    <r>
      <rPr>
        <sz val="11"/>
        <color theme="1"/>
        <rFont val="Calibri"/>
        <family val="2"/>
        <scheme val="minor"/>
      </rPr>
      <t xml:space="preserve"> de los traspasos de demanda?</t>
    </r>
  </si>
  <si>
    <t>Ítem</t>
  </si>
  <si>
    <t>Sistemas zonales que abastece [A, B, C, D, E y/o F]</t>
  </si>
  <si>
    <t>Número total de alimentadores puestos en servicio al año 2024</t>
  </si>
  <si>
    <t>Número total de alimentadores previstos de poner en servicio entre el 2025 y 2030</t>
  </si>
  <si>
    <t>Número total de transformadores MT/BT puestos en servicio en el año 2024</t>
  </si>
  <si>
    <t>Capacidad nominal total acumulada en transformadores MT/BT puestos en servicio en el año 2024 [MVA]</t>
  </si>
  <si>
    <t>Demanda de energía abastecida el año 2024 [GWh]</t>
  </si>
  <si>
    <t>Tasa de crecimiento esperada de energía en el 2028 [%]</t>
  </si>
  <si>
    <t>Tasa de crecimiento esperada de energía en el 2030 [%]</t>
  </si>
  <si>
    <t>Tasa de crecimiento esperada de energía en el 2029 [%]</t>
  </si>
  <si>
    <t>Alimentador</t>
  </si>
  <si>
    <t>ID Alimentador</t>
  </si>
  <si>
    <t>Nombre Alimentador</t>
  </si>
  <si>
    <t>Tensión Nominal [kV]</t>
  </si>
  <si>
    <t>Capacidad Nominal [MVA]</t>
  </si>
  <si>
    <t>Demanda Máxima 2024 [MVA]</t>
  </si>
  <si>
    <t>FU 2024 [%]</t>
  </si>
  <si>
    <t>Transformador AT/MT</t>
  </si>
  <si>
    <t>Capacidad Nominal TR AT/MT [MVA]</t>
  </si>
  <si>
    <t>Demanda Máxima 2024 TR AT/MT [MVA]</t>
  </si>
  <si>
    <t>FU TR AT/MT 2024 [%]</t>
  </si>
  <si>
    <t>Centro</t>
  </si>
  <si>
    <t>Alameda</t>
  </si>
  <si>
    <t>Norte</t>
  </si>
  <si>
    <t>Sur</t>
  </si>
  <si>
    <t>Mapocho</t>
  </si>
  <si>
    <t>Monumento</t>
  </si>
  <si>
    <t>Subestación Primaria de Origen</t>
  </si>
  <si>
    <t>Factor de Presencia en punta (justificar en informe)</t>
  </si>
  <si>
    <t>Demanda Alim 2025 [MVA] SP</t>
  </si>
  <si>
    <t>Demanda Alim 2026 [MVA] SP</t>
  </si>
  <si>
    <t>Demanda Alim 2027 [MVA] SP</t>
  </si>
  <si>
    <t>Demanda Alim 2028 [MVA] SP</t>
  </si>
  <si>
    <t>Demanda Alim 2029 [MVA] SP</t>
  </si>
  <si>
    <t>Demanda Alim 2030 [MVA] SP</t>
  </si>
  <si>
    <t>FU Alim 2026 [%] SP</t>
  </si>
  <si>
    <t>FU Alim 2027 [%] SP</t>
  </si>
  <si>
    <t>FU Alim 2028 [%] SP</t>
  </si>
  <si>
    <t>FU Alim 2029 [%] SP</t>
  </si>
  <si>
    <t>FU Alim 2030 [%] SP</t>
  </si>
  <si>
    <t>FU Alim 2025 [%] SP</t>
  </si>
  <si>
    <t>*Completar considerando la capacidad solicitada y los factores aplicables para estimar la demanda máxima del cliente en demanda máxima del sistema de distribución.</t>
  </si>
  <si>
    <t>Requerimientos de Suministro 2025 [MVA]</t>
  </si>
  <si>
    <t>Requerimientos de Suministro 2026 [MVA]</t>
  </si>
  <si>
    <t>Requerimientos de Suministro 2027 [MVA]</t>
  </si>
  <si>
    <t>Requerimientos de Suministro 2028 [MVA]</t>
  </si>
  <si>
    <t>Requerimientos de Suministro 2029 [MVA]</t>
  </si>
  <si>
    <t>Requerimientos de Suministro 2030 [MVA]</t>
  </si>
  <si>
    <t>Transferencias de Carga 2025 [MVA]</t>
  </si>
  <si>
    <t>Transferencias de Carga 2026 [MVA]</t>
  </si>
  <si>
    <t>Transferencias de Carga 2027 [MVA]</t>
  </si>
  <si>
    <t>Transferencias de Carga 2028 [MVA]</t>
  </si>
  <si>
    <t>Transferencias de Carga 2029 [MVA]</t>
  </si>
  <si>
    <t>Transferencias de Carga 2030 [MVA]</t>
  </si>
  <si>
    <t>Tasa 2025</t>
  </si>
  <si>
    <t>Tasa 2026</t>
  </si>
  <si>
    <t>Tasa 2027</t>
  </si>
  <si>
    <t>Tasa 2028</t>
  </si>
  <si>
    <t>Tasa 2029</t>
  </si>
  <si>
    <t>Tasa 2030</t>
  </si>
  <si>
    <t>*Completar en base a las tasas de crecimiento vegetativas proyectadas de acuerdo con los antecedentes mostrados en informe.</t>
  </si>
  <si>
    <t>*Completar en base a los proyectos en curso o condiciones operativas previstas a aplicar. No considerar plan de Expansión para el periodo 25-30.</t>
  </si>
  <si>
    <t>Nuevo Alimentador</t>
  </si>
  <si>
    <t>*Completar en base a los proyectos en curso o condiciones operativas previstas a aplicar. Considerar los proyectos del plan de Expansión para el periodo 25-30.</t>
  </si>
  <si>
    <t>SE-Transformador</t>
  </si>
  <si>
    <t>Alameda-1</t>
  </si>
  <si>
    <t>Mapocho-2</t>
  </si>
  <si>
    <t>Monumento-1</t>
  </si>
  <si>
    <t>*Mantener información de hoja anterior e incorporar tasa para nuevas redes.</t>
  </si>
  <si>
    <t>*Mantener información de hoja anterior.</t>
  </si>
  <si>
    <t>Subestacion</t>
  </si>
  <si>
    <t>Transformador</t>
  </si>
  <si>
    <t>Capacidad Nominal Alim [MVA]</t>
  </si>
  <si>
    <t>Descripción del sistema de distribución existente: Tabla contiene información del sistema de distribución en expansión. Limite la información a las redes que suministran el sector en expansión.</t>
  </si>
  <si>
    <t>Situación Prevista: Tabla contiene la evolución prevista del sistema de distribución, incluyendo los antecedentes que desencadenan el plan de expansión. Informe respecto a la condición esperada del sistema, sin la implementación del proyecto de expansión.</t>
  </si>
  <si>
    <t xml:space="preserve">Situación Planificada: Tabla contiene la condición planificada para el sistema de distribución, luego de la aplicación del plan de expansión. Aplique las transferencias de carga, incrementos de capacidad nominal, cambios de nivel de tensión o cualquier otro efecto del plan de expnansión sobre el sistema de distribución. </t>
  </si>
  <si>
    <t>Transmisión zonal: Tabla contiene la situación planificada del sistema de transmisión zonal asociado al sistema de distribución. Esta tabla debe ser desarrollada en base a la demanda máxima de cada elemento del sistema de transmisión zonal para el año anterior, las tasas de crecimiento en función de la demanda abastecidad por los transformadores AT/MT, los proyectos en desarrollo, los requerimientos de nuevos suministros del sistema de distribución y/o transmisión, y los proyectos de expansión del sistema de distribución asociado.</t>
  </si>
  <si>
    <t>Demanda 2025 [MVA] SP</t>
  </si>
  <si>
    <t>Demanda  2026 [MVA] SP</t>
  </si>
  <si>
    <t>Demanda 2027 [MVA] SP</t>
  </si>
  <si>
    <t>Demanda 2028 [MVA] SP</t>
  </si>
  <si>
    <t>Demanda 2029 [MVA] SP</t>
  </si>
  <si>
    <t>Demanda 2030 [MVA] SP</t>
  </si>
  <si>
    <t>añadir nuevos elementos</t>
  </si>
  <si>
    <t>Plan</t>
  </si>
  <si>
    <t>Expansión Sector Alameda</t>
  </si>
  <si>
    <t>*La tasa de crecimiento vegetativa de los Transformadores no necesariamente será igual a la de los alimentadores, dependiendo si existen otras redes suministradas que no se encuentran dentro del sistema asociado al proyecto de expansión.</t>
  </si>
  <si>
    <t>Comentarios</t>
  </si>
  <si>
    <t>1. Documentación de factibilidades previstas a conectar</t>
  </si>
  <si>
    <r>
      <t xml:space="preserve">2. Documentación de factibilidades </t>
    </r>
    <r>
      <rPr>
        <b/>
        <i/>
        <u/>
        <sz val="14"/>
        <color theme="1"/>
        <rFont val="Calibri"/>
        <family val="2"/>
        <scheme val="minor"/>
      </rPr>
      <t>rechazadas</t>
    </r>
  </si>
  <si>
    <t>Respaldo de Factibilidades de nuevos Suministros</t>
  </si>
  <si>
    <t>Fecha estimada de la transferencia de carga</t>
  </si>
  <si>
    <t>Observaciones</t>
  </si>
  <si>
    <t>Nombre del Proyecto</t>
  </si>
  <si>
    <t>LISTADO TRASPASOS DE CARGA</t>
  </si>
  <si>
    <t>ENTREGA DE CARGA</t>
  </si>
  <si>
    <t>RECEPCIÓN DE CARGA</t>
  </si>
  <si>
    <t>Insertar filas en caso necesario</t>
  </si>
  <si>
    <t>EXPANSION DE LOS SISTEMAS DE DISTRIBUCIÓN</t>
  </si>
  <si>
    <t>INFORMACIÓN TÉCNICA GENERAL DE LA EMPRESA DISTRIBUIDORA</t>
  </si>
  <si>
    <t>Si</t>
  </si>
  <si>
    <t>San Bernardo</t>
  </si>
  <si>
    <t>-	Nueva S/E Ejemplo1 (DXX – 2022)
-	Nueva S/E Ejemplo2  (DXY-2022)</t>
  </si>
  <si>
    <t>Reconfiguración por Nueva SE Ejemplo1</t>
  </si>
  <si>
    <t>T1</t>
  </si>
  <si>
    <t>Alimentador 1</t>
  </si>
  <si>
    <t>Huelquen</t>
  </si>
  <si>
    <t>T2</t>
  </si>
  <si>
    <t>Alimentador 3</t>
  </si>
  <si>
    <t>Alimentador 2</t>
  </si>
  <si>
    <t>Transferencia de carga requiere instalación de un ATR de 3 MVA</t>
  </si>
  <si>
    <t>2. Expansiones o modificaciones planificadas de los sistemas de distribución que afecten la cargabilidad de los sistemas de transmsisión existentes</t>
  </si>
  <si>
    <t>Empresa Z</t>
  </si>
  <si>
    <t>Supermercado</t>
  </si>
  <si>
    <t>Quilpue</t>
  </si>
  <si>
    <t>Villa Alemana</t>
  </si>
  <si>
    <t>Se entrega factibilidad provisoria otra SE por Congestión en Trafo x de SE Quilpue.</t>
  </si>
  <si>
    <t>Empresa W</t>
  </si>
  <si>
    <t>Data Center</t>
  </si>
  <si>
    <t>Molina</t>
  </si>
  <si>
    <t>Molina 1</t>
  </si>
  <si>
    <t>Límite LT 1x66 kV Itahue - Curicó</t>
  </si>
  <si>
    <t>Se requiere ampliar capacidad de LT 1x66 y añadir posiciones en SE Molina para nuevas redes de Dx.</t>
  </si>
  <si>
    <t>Generación Distribuida</t>
  </si>
  <si>
    <t>Subestación</t>
  </si>
  <si>
    <t>N° Transformador</t>
  </si>
  <si>
    <t>Nombre PMGD o Conjunto Netbilling</t>
  </si>
  <si>
    <t>Potencia [MW]</t>
  </si>
  <si>
    <t>Tecnología o Fuente Primaria</t>
  </si>
  <si>
    <t>Nivel de Tensión [kV]</t>
  </si>
  <si>
    <t>Empresa Distribuidora</t>
  </si>
  <si>
    <t>Empresa Transmisora</t>
  </si>
  <si>
    <r>
      <t xml:space="preserve">Empresa X </t>
    </r>
    <r>
      <rPr>
        <sz val="10"/>
        <color rgb="FF000000"/>
        <rFont val="Calibri"/>
        <family val="2"/>
        <scheme val="minor"/>
      </rPr>
      <t> </t>
    </r>
  </si>
  <si>
    <r>
      <t xml:space="preserve">Zonal A, C y F </t>
    </r>
    <r>
      <rPr>
        <sz val="10"/>
        <color rgb="FF000000"/>
        <rFont val="Calibri"/>
        <family val="2"/>
        <scheme val="minor"/>
      </rPr>
      <t> </t>
    </r>
  </si>
  <si>
    <t>15, 13,2 Y 12 kV</t>
  </si>
  <si>
    <r>
      <t xml:space="preserve">espacio para que la empresa distribuidora pueda dar información adicional a la solicitada que pudiera ser de utilidad para el proceso de planificación de la expansión de la transmisión. Esta información puede ser estadística de sus instalaciones, índices de calidad, modo de operación de los alimentadores u otra que la empresa considere. </t>
    </r>
    <r>
      <rPr>
        <b/>
        <sz val="11"/>
        <color theme="1"/>
        <rFont val="Calibri"/>
        <family val="2"/>
        <scheme val="minor"/>
      </rPr>
      <t>Es opcional completar este segmento de la tabla.</t>
    </r>
  </si>
  <si>
    <t>PMGD 1</t>
  </si>
  <si>
    <t>Solar</t>
  </si>
  <si>
    <t>Distribuidora 1</t>
  </si>
  <si>
    <t>SE Central</t>
  </si>
  <si>
    <t>Transmisora 1</t>
  </si>
  <si>
    <t>Bloque Netbilling</t>
  </si>
  <si>
    <t>PMGD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</si>
</sst>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6" x14ac:knownFonts="1">
    <font>
      <sz val="11"/>
      <color theme="1"/>
      <name val="Calibri"/>
      <family val="2"/>
      <scheme val="minor"/>
    </font>
    <font>
      <b/>
      <sz val="11"/>
      <color theme="1"/>
      <name val="Calibri"/>
      <family val="2"/>
      <scheme val="minor"/>
    </font>
    <font>
      <sz val="8"/>
      <name val="Calibri"/>
      <family val="2"/>
      <scheme val="minor"/>
    </font>
    <font>
      <sz val="14"/>
      <color theme="1"/>
      <name val="Calibri"/>
      <family val="2"/>
      <scheme val="minor"/>
    </font>
    <font>
      <b/>
      <sz val="12"/>
      <color theme="1"/>
      <name val="Calibri"/>
      <family val="2"/>
      <scheme val="minor"/>
    </font>
    <font>
      <sz val="20"/>
      <color theme="1"/>
      <name val="Calibri"/>
      <family val="2"/>
      <scheme val="minor"/>
    </font>
    <font>
      <b/>
      <i/>
      <sz val="11"/>
      <color theme="1"/>
      <name val="Calibri"/>
      <family val="2"/>
      <scheme val="minor"/>
    </font>
    <font>
      <b/>
      <i/>
      <sz val="14"/>
      <color theme="1"/>
      <name val="Calibri"/>
      <family val="2"/>
      <scheme val="minor"/>
    </font>
    <font>
      <b/>
      <i/>
      <u/>
      <sz val="14"/>
      <color theme="1"/>
      <name val="Calibri"/>
      <family val="2"/>
      <scheme val="minor"/>
    </font>
    <font>
      <b/>
      <sz val="16"/>
      <color theme="1"/>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sz val="12"/>
      <color theme="1"/>
      <name val="Calibri"/>
      <family val="2"/>
      <scheme val="minor"/>
    </font>
    <font>
      <sz val="11"/>
      <color rgb="FF000000"/>
      <name val="Calibri"/>
      <family val="2"/>
    </font>
    <font>
      <sz val="11"/>
      <color theme="4"/>
      <name val="Calibri"/>
      <family val="2"/>
      <scheme val="minor"/>
    </font>
    <font>
      <sz val="11"/>
      <color theme="4"/>
      <name val="Calibri"/>
      <family val="2"/>
    </font>
    <font>
      <b/>
      <i/>
      <sz val="11"/>
      <name val="Calibri"/>
      <family val="2"/>
      <scheme val="minor"/>
    </font>
    <font>
      <sz val="11"/>
      <name val="Calibri"/>
      <family val="2"/>
      <scheme val="minor"/>
    </font>
    <font>
      <sz val="12"/>
      <color theme="4"/>
      <name val="Calibri"/>
      <family val="2"/>
      <scheme val="minor"/>
    </font>
    <font>
      <b/>
      <i/>
      <sz val="14"/>
      <color theme="0"/>
      <name val="Calibri"/>
      <family val="2"/>
      <scheme val="minor"/>
    </font>
    <font>
      <b/>
      <sz val="12"/>
      <color theme="0"/>
      <name val="Calibri"/>
      <family val="2"/>
      <scheme val="minor"/>
    </font>
    <font>
      <sz val="14"/>
      <color theme="0"/>
      <name val="Calibri"/>
      <family val="2"/>
      <scheme val="minor"/>
    </font>
    <font>
      <sz val="11"/>
      <name val="Calibri"/>
      <family val="2"/>
    </font>
    <font>
      <i/>
      <sz val="10"/>
      <color rgb="FF4472C4"/>
      <name val="Calibri"/>
      <family val="2"/>
      <scheme val="minor"/>
    </font>
    <font>
      <sz val="10"/>
      <color rgb="FF000000"/>
      <name val="Calibri"/>
      <family val="2"/>
      <scheme val="minor"/>
    </font>
  </fonts>
  <fills count="5">
    <fill>
      <patternFill patternType="none"/>
    </fill>
    <fill>
      <patternFill patternType="gray125"/>
    </fill>
    <fill>
      <patternFill patternType="solid">
        <fgColor theme="0"/>
        <bgColor indexed="64"/>
      </patternFill>
    </fill>
    <fill>
      <patternFill patternType="solid">
        <fgColor theme="8"/>
        <bgColor theme="8"/>
      </patternFill>
    </fill>
    <fill>
      <patternFill patternType="solid">
        <fgColor theme="8"/>
        <bgColor indexed="64"/>
      </patternFill>
    </fill>
  </fills>
  <borders count="41">
    <border>
      <left/>
      <right/>
      <top/>
      <bottom/>
      <diagonal/>
    </border>
    <border>
      <left/>
      <right/>
      <top style="thin">
        <color theme="8"/>
      </top>
      <bottom/>
      <diagonal/>
    </border>
    <border>
      <left/>
      <right/>
      <top style="thin">
        <color theme="8"/>
      </top>
      <bottom style="thin">
        <color theme="8"/>
      </bottom>
      <diagonal/>
    </border>
    <border>
      <left/>
      <right/>
      <top/>
      <bottom style="thin">
        <color theme="8"/>
      </bottom>
      <diagonal/>
    </border>
    <border>
      <left style="thin">
        <color theme="8"/>
      </left>
      <right style="thin">
        <color theme="8"/>
      </right>
      <top style="thin">
        <color theme="8"/>
      </top>
      <bottom style="thin">
        <color theme="8"/>
      </bottom>
      <diagonal/>
    </border>
    <border>
      <left style="medium">
        <color theme="8"/>
      </left>
      <right/>
      <top style="medium">
        <color theme="8"/>
      </top>
      <bottom style="medium">
        <color theme="8"/>
      </bottom>
      <diagonal/>
    </border>
    <border>
      <left/>
      <right/>
      <top style="medium">
        <color theme="8"/>
      </top>
      <bottom style="medium">
        <color theme="8"/>
      </bottom>
      <diagonal/>
    </border>
    <border>
      <left/>
      <right style="medium">
        <color theme="8"/>
      </right>
      <top style="medium">
        <color theme="8"/>
      </top>
      <bottom style="medium">
        <color theme="8"/>
      </bottom>
      <diagonal/>
    </border>
    <border>
      <left style="medium">
        <color theme="8"/>
      </left>
      <right/>
      <top/>
      <bottom/>
      <diagonal/>
    </border>
    <border>
      <left style="medium">
        <color theme="8"/>
      </left>
      <right/>
      <top/>
      <bottom style="medium">
        <color theme="8"/>
      </bottom>
      <diagonal/>
    </border>
    <border>
      <left/>
      <right/>
      <top/>
      <bottom style="medium">
        <color theme="8"/>
      </bottom>
      <diagonal/>
    </border>
    <border>
      <left/>
      <right style="medium">
        <color theme="8"/>
      </right>
      <top/>
      <bottom style="medium">
        <color theme="8"/>
      </bottom>
      <diagonal/>
    </border>
    <border>
      <left/>
      <right/>
      <top style="medium">
        <color theme="8"/>
      </top>
      <bottom/>
      <diagonal/>
    </border>
    <border>
      <left/>
      <right style="medium">
        <color theme="8"/>
      </right>
      <top style="medium">
        <color theme="8"/>
      </top>
      <bottom/>
      <diagonal/>
    </border>
    <border>
      <left/>
      <right style="medium">
        <color theme="8"/>
      </right>
      <top/>
      <bottom/>
      <diagonal/>
    </border>
    <border>
      <left style="medium">
        <color theme="8"/>
      </left>
      <right/>
      <top style="medium">
        <color theme="8"/>
      </top>
      <bottom/>
      <diagonal/>
    </border>
    <border>
      <left style="medium">
        <color theme="8"/>
      </left>
      <right style="thin">
        <color theme="8"/>
      </right>
      <top style="thin">
        <color theme="8"/>
      </top>
      <bottom style="thin">
        <color theme="8"/>
      </bottom>
      <diagonal/>
    </border>
    <border>
      <left style="thin">
        <color theme="8"/>
      </left>
      <right style="medium">
        <color theme="8"/>
      </right>
      <top style="thin">
        <color theme="8"/>
      </top>
      <bottom style="thin">
        <color theme="8"/>
      </bottom>
      <diagonal/>
    </border>
    <border>
      <left style="medium">
        <color theme="8"/>
      </left>
      <right style="thin">
        <color theme="8"/>
      </right>
      <top style="thin">
        <color theme="8"/>
      </top>
      <bottom style="medium">
        <color theme="8"/>
      </bottom>
      <diagonal/>
    </border>
    <border>
      <left style="thin">
        <color theme="8"/>
      </left>
      <right style="medium">
        <color theme="8"/>
      </right>
      <top style="thin">
        <color theme="8"/>
      </top>
      <bottom style="medium">
        <color theme="8"/>
      </bottom>
      <diagonal/>
    </border>
    <border>
      <left style="medium">
        <color theme="8"/>
      </left>
      <right/>
      <top style="thin">
        <color theme="8"/>
      </top>
      <bottom/>
      <diagonal/>
    </border>
    <border>
      <left/>
      <right style="medium">
        <color theme="8"/>
      </right>
      <top style="thin">
        <color theme="8"/>
      </top>
      <bottom/>
      <diagonal/>
    </border>
    <border>
      <left style="medium">
        <color theme="8"/>
      </left>
      <right style="thin">
        <color theme="8"/>
      </right>
      <top/>
      <bottom style="thin">
        <color theme="8"/>
      </bottom>
      <diagonal/>
    </border>
    <border>
      <left style="thin">
        <color theme="8"/>
      </left>
      <right style="thin">
        <color theme="8"/>
      </right>
      <top/>
      <bottom style="thin">
        <color theme="8"/>
      </bottom>
      <diagonal/>
    </border>
    <border>
      <left style="medium">
        <color theme="8"/>
      </left>
      <right style="thin">
        <color theme="8"/>
      </right>
      <top style="medium">
        <color theme="8"/>
      </top>
      <bottom style="thin">
        <color theme="8"/>
      </bottom>
      <diagonal/>
    </border>
    <border>
      <left style="thin">
        <color theme="8"/>
      </left>
      <right style="thin">
        <color theme="8"/>
      </right>
      <top style="medium">
        <color theme="8"/>
      </top>
      <bottom style="thin">
        <color theme="8"/>
      </bottom>
      <diagonal/>
    </border>
    <border>
      <left style="thin">
        <color theme="8"/>
      </left>
      <right style="medium">
        <color theme="8"/>
      </right>
      <top style="medium">
        <color theme="8"/>
      </top>
      <bottom style="thin">
        <color theme="8"/>
      </bottom>
      <diagonal/>
    </border>
    <border>
      <left style="thin">
        <color theme="8"/>
      </left>
      <right style="thin">
        <color theme="8"/>
      </right>
      <top style="thin">
        <color theme="8"/>
      </top>
      <bottom/>
      <diagonal/>
    </border>
    <border>
      <left style="medium">
        <color theme="8"/>
      </left>
      <right style="thin">
        <color theme="8"/>
      </right>
      <top style="medium">
        <color theme="8"/>
      </top>
      <bottom style="medium">
        <color theme="8"/>
      </bottom>
      <diagonal/>
    </border>
    <border>
      <left style="thin">
        <color theme="8"/>
      </left>
      <right style="thin">
        <color theme="8"/>
      </right>
      <top style="medium">
        <color theme="8"/>
      </top>
      <bottom style="medium">
        <color theme="8"/>
      </bottom>
      <diagonal/>
    </border>
    <border>
      <left style="thin">
        <color theme="8"/>
      </left>
      <right style="medium">
        <color theme="8"/>
      </right>
      <top style="medium">
        <color theme="8"/>
      </top>
      <bottom style="medium">
        <color theme="8"/>
      </bottom>
      <diagonal/>
    </border>
    <border>
      <left style="thin">
        <color theme="8"/>
      </left>
      <right style="thin">
        <color theme="8"/>
      </right>
      <top style="thin">
        <color theme="8"/>
      </top>
      <bottom style="medium">
        <color theme="8"/>
      </bottom>
      <diagonal/>
    </border>
    <border>
      <left style="medium">
        <color theme="8"/>
      </left>
      <right/>
      <top/>
      <bottom style="thin">
        <color theme="8"/>
      </bottom>
      <diagonal/>
    </border>
    <border>
      <left/>
      <right style="medium">
        <color theme="8"/>
      </right>
      <top/>
      <bottom style="thin">
        <color theme="8"/>
      </bottom>
      <diagonal/>
    </border>
    <border>
      <left style="thin">
        <color theme="8"/>
      </left>
      <right style="medium">
        <color theme="8"/>
      </right>
      <top/>
      <bottom style="thin">
        <color theme="8"/>
      </bottom>
      <diagonal/>
    </border>
    <border>
      <left style="medium">
        <color theme="8"/>
      </left>
      <right style="thin">
        <color theme="8"/>
      </right>
      <top style="thin">
        <color theme="8"/>
      </top>
      <bottom/>
      <diagonal/>
    </border>
    <border>
      <left style="thin">
        <color theme="8"/>
      </left>
      <right style="medium">
        <color theme="8"/>
      </right>
      <top style="thin">
        <color theme="8"/>
      </top>
      <bottom/>
      <diagonal/>
    </border>
    <border>
      <left style="medium">
        <color theme="8"/>
      </left>
      <right style="thin">
        <color theme="8"/>
      </right>
      <top/>
      <bottom/>
      <diagonal/>
    </border>
    <border>
      <left style="thin">
        <color theme="8"/>
      </left>
      <right style="thin">
        <color theme="8"/>
      </right>
      <top/>
      <bottom/>
      <diagonal/>
    </border>
    <border>
      <left style="thin">
        <color indexed="64"/>
      </left>
      <right style="thin">
        <color indexed="64"/>
      </right>
      <top style="thin">
        <color indexed="64"/>
      </top>
      <bottom style="thin">
        <color indexed="64"/>
      </bottom>
      <diagonal/>
    </border>
    <border>
      <left style="medium">
        <color theme="8"/>
      </left>
      <right/>
      <top style="thin">
        <color theme="8"/>
      </top>
      <bottom style="thin">
        <color theme="8"/>
      </bottom>
      <diagonal/>
    </border>
  </borders>
  <cellStyleXfs count="2">
    <xf numFmtId="0" fontId="0" fillId="0" borderId="0"/>
    <xf numFmtId="9" fontId="10" fillId="0" borderId="0" applyFont="0" applyFill="0" applyBorder="0" applyAlignment="0" applyProtection="0"/>
  </cellStyleXfs>
  <cellXfs count="236">
    <xf numFmtId="0" fontId="0" fillId="0" borderId="0" xfId="0"/>
    <xf numFmtId="0" fontId="0" fillId="2" borderId="0" xfId="0" applyFill="1"/>
    <xf numFmtId="0" fontId="0" fillId="2" borderId="0" xfId="0" applyFill="1" applyAlignment="1">
      <alignment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applyAlignment="1">
      <alignment vertical="center" wrapText="1"/>
    </xf>
    <xf numFmtId="0" fontId="0" fillId="2" borderId="0" xfId="0" applyFill="1" applyAlignment="1">
      <alignment horizontal="center" wrapText="1"/>
    </xf>
    <xf numFmtId="0" fontId="0" fillId="2" borderId="0" xfId="0" applyFill="1" applyAlignment="1">
      <alignment horizontal="left" wrapText="1"/>
    </xf>
    <xf numFmtId="0" fontId="0" fillId="0" borderId="0" xfId="0" applyAlignment="1">
      <alignment horizontal="center" vertical="center" wrapText="1"/>
    </xf>
    <xf numFmtId="9" fontId="0" fillId="0" borderId="0" xfId="0" applyNumberFormat="1" applyAlignment="1">
      <alignment horizontal="center" vertical="center" wrapText="1"/>
    </xf>
    <xf numFmtId="0" fontId="0" fillId="0" borderId="1" xfId="0" applyBorder="1"/>
    <xf numFmtId="9" fontId="0" fillId="0" borderId="1" xfId="0" applyNumberFormat="1" applyBorder="1"/>
    <xf numFmtId="9" fontId="0" fillId="0" borderId="1" xfId="1" applyFont="1" applyBorder="1"/>
    <xf numFmtId="2" fontId="0" fillId="0" borderId="1" xfId="0" applyNumberFormat="1" applyBorder="1"/>
    <xf numFmtId="9" fontId="14" fillId="0" borderId="0" xfId="1" applyFont="1" applyBorder="1"/>
    <xf numFmtId="1" fontId="14" fillId="0" borderId="1" xfId="1" applyNumberFormat="1" applyFont="1" applyBorder="1"/>
    <xf numFmtId="164" fontId="14" fillId="0" borderId="1" xfId="1" applyNumberFormat="1" applyFont="1" applyBorder="1"/>
    <xf numFmtId="9" fontId="0" fillId="0" borderId="0" xfId="1" applyFont="1" applyBorder="1"/>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2" borderId="8" xfId="0" applyFont="1" applyFill="1" applyBorder="1" applyAlignment="1">
      <alignment horizontal="center" vertical="center" wrapText="1"/>
    </xf>
    <xf numFmtId="0" fontId="0" fillId="2" borderId="14" xfId="0" applyFill="1" applyBorder="1"/>
    <xf numFmtId="0" fontId="0" fillId="2" borderId="8" xfId="0" applyFill="1" applyBorder="1" applyAlignment="1">
      <alignment horizontal="center" vertical="center" wrapText="1"/>
    </xf>
    <xf numFmtId="0" fontId="0" fillId="2" borderId="8" xfId="0" applyFill="1" applyBorder="1" applyAlignment="1">
      <alignment wrapText="1"/>
    </xf>
    <xf numFmtId="0" fontId="0" fillId="2" borderId="11" xfId="0" applyFill="1" applyBorder="1"/>
    <xf numFmtId="0" fontId="3" fillId="2" borderId="14" xfId="0" applyFont="1" applyFill="1" applyBorder="1" applyAlignment="1">
      <alignment horizontal="center" vertical="center" wrapText="1"/>
    </xf>
    <xf numFmtId="0" fontId="0" fillId="2" borderId="14" xfId="0" applyFill="1" applyBorder="1" applyAlignment="1">
      <alignment horizontal="center" vertical="center" wrapText="1"/>
    </xf>
    <xf numFmtId="0" fontId="0" fillId="2" borderId="14" xfId="0" applyFill="1" applyBorder="1" applyAlignment="1">
      <alignment wrapText="1"/>
    </xf>
    <xf numFmtId="0" fontId="1" fillId="2" borderId="4" xfId="0" applyFont="1" applyFill="1" applyBorder="1" applyAlignment="1">
      <alignment horizontal="center" vertical="center" wrapText="1"/>
    </xf>
    <xf numFmtId="0" fontId="0" fillId="2" borderId="4" xfId="0" applyFill="1" applyBorder="1" applyAlignment="1">
      <alignment horizontal="center" vertical="center" wrapText="1"/>
    </xf>
    <xf numFmtId="0" fontId="0" fillId="2" borderId="4" xfId="0" applyFill="1" applyBorder="1" applyAlignment="1">
      <alignment wrapText="1"/>
    </xf>
    <xf numFmtId="0" fontId="1" fillId="2" borderId="16" xfId="0" applyFont="1" applyFill="1" applyBorder="1" applyAlignment="1">
      <alignment horizontal="center" vertical="center" wrapText="1"/>
    </xf>
    <xf numFmtId="0" fontId="1" fillId="2" borderId="17" xfId="0" applyFont="1" applyFill="1" applyBorder="1" applyAlignment="1">
      <alignment horizontal="center" vertical="center" wrapText="1"/>
    </xf>
    <xf numFmtId="0" fontId="1" fillId="2" borderId="17" xfId="0" applyFont="1" applyFill="1" applyBorder="1" applyAlignment="1">
      <alignment horizontal="center" wrapText="1"/>
    </xf>
    <xf numFmtId="0" fontId="0" fillId="2" borderId="16" xfId="0" applyFill="1" applyBorder="1" applyAlignment="1">
      <alignment wrapText="1"/>
    </xf>
    <xf numFmtId="0" fontId="0" fillId="2" borderId="17" xfId="0" applyFill="1" applyBorder="1" applyAlignment="1">
      <alignment wrapText="1"/>
    </xf>
    <xf numFmtId="0" fontId="0" fillId="2" borderId="18" xfId="0" applyFill="1" applyBorder="1" applyAlignment="1">
      <alignment wrapText="1"/>
    </xf>
    <xf numFmtId="0" fontId="0" fillId="2" borderId="19" xfId="0" applyFill="1" applyBorder="1" applyAlignment="1">
      <alignment wrapText="1"/>
    </xf>
    <xf numFmtId="0" fontId="0" fillId="0" borderId="8" xfId="0" applyBorder="1"/>
    <xf numFmtId="9" fontId="0" fillId="0" borderId="14" xfId="0" applyNumberFormat="1" applyBorder="1"/>
    <xf numFmtId="0" fontId="0" fillId="0" borderId="9" xfId="0" applyBorder="1"/>
    <xf numFmtId="0" fontId="0" fillId="0" borderId="10" xfId="0" applyBorder="1"/>
    <xf numFmtId="9" fontId="0" fillId="0" borderId="10" xfId="1" applyFont="1" applyBorder="1"/>
    <xf numFmtId="9" fontId="0" fillId="0" borderId="11" xfId="0" applyNumberFormat="1" applyBorder="1"/>
    <xf numFmtId="0" fontId="15" fillId="0" borderId="0" xfId="0" applyFont="1"/>
    <xf numFmtId="2" fontId="15" fillId="0" borderId="0" xfId="0" applyNumberFormat="1" applyFont="1"/>
    <xf numFmtId="9" fontId="15" fillId="0" borderId="0" xfId="1" applyFont="1" applyBorder="1"/>
    <xf numFmtId="0" fontId="15" fillId="0" borderId="1" xfId="0" applyFont="1" applyBorder="1"/>
    <xf numFmtId="2" fontId="15" fillId="0" borderId="1" xfId="0" applyNumberFormat="1" applyFont="1" applyBorder="1"/>
    <xf numFmtId="9" fontId="15" fillId="0" borderId="1" xfId="1" applyFont="1" applyBorder="1"/>
    <xf numFmtId="0" fontId="15" fillId="0" borderId="2" xfId="0" applyFont="1" applyBorder="1"/>
    <xf numFmtId="1" fontId="16" fillId="0" borderId="0" xfId="1" applyNumberFormat="1" applyFont="1" applyBorder="1"/>
    <xf numFmtId="164" fontId="16" fillId="0" borderId="0" xfId="1" applyNumberFormat="1" applyFont="1" applyBorder="1"/>
    <xf numFmtId="9" fontId="16" fillId="0" borderId="0" xfId="1" applyFont="1" applyBorder="1"/>
    <xf numFmtId="1" fontId="16" fillId="0" borderId="1" xfId="1" applyNumberFormat="1" applyFont="1" applyBorder="1"/>
    <xf numFmtId="1" fontId="16" fillId="0" borderId="2" xfId="1" applyNumberFormat="1" applyFont="1" applyBorder="1"/>
    <xf numFmtId="0" fontId="0" fillId="2" borderId="12" xfId="0" applyFill="1" applyBorder="1"/>
    <xf numFmtId="0" fontId="0" fillId="2" borderId="12" xfId="0" applyFill="1" applyBorder="1" applyAlignment="1">
      <alignment vertical="center" wrapText="1"/>
    </xf>
    <xf numFmtId="0" fontId="0" fillId="2" borderId="13" xfId="0" applyFill="1" applyBorder="1"/>
    <xf numFmtId="0" fontId="0" fillId="2" borderId="10" xfId="0" applyFill="1" applyBorder="1"/>
    <xf numFmtId="0" fontId="0" fillId="2" borderId="10" xfId="0" applyFill="1" applyBorder="1" applyAlignment="1">
      <alignment vertical="center" wrapText="1"/>
    </xf>
    <xf numFmtId="0" fontId="0" fillId="2" borderId="4" xfId="0" applyFill="1" applyBorder="1"/>
    <xf numFmtId="0" fontId="0" fillId="2" borderId="4" xfId="0" applyFill="1" applyBorder="1" applyAlignment="1">
      <alignment vertical="center" wrapText="1"/>
    </xf>
    <xf numFmtId="0" fontId="7" fillId="2" borderId="15" xfId="0" applyFont="1" applyFill="1" applyBorder="1" applyAlignment="1">
      <alignment horizontal="center" wrapText="1"/>
    </xf>
    <xf numFmtId="0" fontId="7" fillId="2" borderId="12" xfId="0" applyFont="1" applyFill="1" applyBorder="1" applyAlignment="1">
      <alignment horizontal="center" wrapText="1"/>
    </xf>
    <xf numFmtId="0" fontId="0" fillId="2" borderId="17" xfId="0" applyFill="1" applyBorder="1"/>
    <xf numFmtId="0" fontId="0" fillId="2" borderId="16" xfId="0" applyFill="1" applyBorder="1" applyAlignment="1">
      <alignment vertical="center" wrapText="1"/>
    </xf>
    <xf numFmtId="0" fontId="0" fillId="2" borderId="15" xfId="0" applyFill="1" applyBorder="1" applyAlignment="1">
      <alignment vertical="center" wrapText="1"/>
    </xf>
    <xf numFmtId="0" fontId="0" fillId="2" borderId="9" xfId="0" applyFill="1" applyBorder="1" applyAlignment="1">
      <alignment horizontal="center" wrapText="1"/>
    </xf>
    <xf numFmtId="0" fontId="0" fillId="2" borderId="10" xfId="0" applyFill="1" applyBorder="1" applyAlignment="1">
      <alignment horizontal="center" wrapText="1"/>
    </xf>
    <xf numFmtId="0" fontId="1" fillId="2" borderId="24" xfId="0" applyFont="1" applyFill="1" applyBorder="1" applyAlignment="1">
      <alignment horizontal="center" vertical="center" wrapText="1"/>
    </xf>
    <xf numFmtId="0" fontId="1" fillId="2" borderId="25" xfId="0" applyFont="1" applyFill="1" applyBorder="1" applyAlignment="1">
      <alignment horizontal="center" vertical="center" wrapText="1"/>
    </xf>
    <xf numFmtId="0" fontId="1" fillId="2" borderId="26" xfId="0" applyFont="1" applyFill="1" applyBorder="1" applyAlignment="1">
      <alignment horizontal="center" vertical="center" wrapText="1"/>
    </xf>
    <xf numFmtId="0" fontId="18" fillId="2" borderId="16" xfId="0" applyFont="1" applyFill="1" applyBorder="1" applyAlignment="1">
      <alignment wrapText="1"/>
    </xf>
    <xf numFmtId="0" fontId="0" fillId="2" borderId="27" xfId="0" applyFill="1" applyBorder="1"/>
    <xf numFmtId="0" fontId="0" fillId="2" borderId="23" xfId="0" applyFill="1" applyBorder="1" applyAlignment="1">
      <alignment horizontal="center" vertical="center" wrapText="1"/>
    </xf>
    <xf numFmtId="0" fontId="5" fillId="2" borderId="0" xfId="0" applyFont="1" applyFill="1"/>
    <xf numFmtId="0" fontId="0" fillId="2" borderId="31" xfId="0" applyFill="1" applyBorder="1"/>
    <xf numFmtId="0" fontId="0" fillId="2" borderId="19" xfId="0" applyFill="1" applyBorder="1"/>
    <xf numFmtId="0" fontId="0" fillId="2" borderId="16" xfId="0" applyFill="1" applyBorder="1"/>
    <xf numFmtId="0" fontId="4" fillId="2" borderId="31" xfId="0" applyFont="1" applyFill="1" applyBorder="1" applyAlignment="1">
      <alignment vertical="center"/>
    </xf>
    <xf numFmtId="0" fontId="4" fillId="2" borderId="27" xfId="0" applyFont="1" applyFill="1" applyBorder="1" applyAlignment="1">
      <alignment vertical="center"/>
    </xf>
    <xf numFmtId="0" fontId="0" fillId="2" borderId="18" xfId="0" applyFill="1" applyBorder="1"/>
    <xf numFmtId="0" fontId="4" fillId="2" borderId="37" xfId="0" applyFont="1" applyFill="1" applyBorder="1" applyAlignment="1">
      <alignment vertical="center"/>
    </xf>
    <xf numFmtId="0" fontId="4" fillId="2" borderId="38" xfId="0" applyFont="1" applyFill="1" applyBorder="1" applyAlignment="1">
      <alignment vertical="center"/>
    </xf>
    <xf numFmtId="0" fontId="0" fillId="2" borderId="35" xfId="0" applyFill="1" applyBorder="1"/>
    <xf numFmtId="0" fontId="0" fillId="2" borderId="22" xfId="0" applyFill="1" applyBorder="1" applyAlignment="1">
      <alignment vertical="center" wrapText="1"/>
    </xf>
    <xf numFmtId="0" fontId="0" fillId="2" borderId="23" xfId="0" applyFill="1" applyBorder="1" applyAlignment="1">
      <alignment vertical="center" wrapText="1"/>
    </xf>
    <xf numFmtId="0" fontId="0" fillId="2" borderId="18" xfId="0" applyFill="1" applyBorder="1" applyAlignment="1">
      <alignment vertical="center" wrapText="1"/>
    </xf>
    <xf numFmtId="0" fontId="0" fillId="2" borderId="31" xfId="0" applyFill="1" applyBorder="1" applyAlignment="1">
      <alignment vertical="center" wrapText="1"/>
    </xf>
    <xf numFmtId="2" fontId="18" fillId="0" borderId="1" xfId="0" applyNumberFormat="1" applyFont="1" applyBorder="1"/>
    <xf numFmtId="9" fontId="18" fillId="0" borderId="1" xfId="1" applyFont="1" applyBorder="1"/>
    <xf numFmtId="9" fontId="18" fillId="0" borderId="0" xfId="1" applyFont="1" applyBorder="1"/>
    <xf numFmtId="0" fontId="0" fillId="2" borderId="8" xfId="0" applyFill="1" applyBorder="1"/>
    <xf numFmtId="0" fontId="0" fillId="2" borderId="15" xfId="0" applyFill="1" applyBorder="1"/>
    <xf numFmtId="0" fontId="0" fillId="2" borderId="13" xfId="0" applyFill="1" applyBorder="1" applyAlignment="1">
      <alignment vertical="center" wrapText="1"/>
    </xf>
    <xf numFmtId="0" fontId="11" fillId="3" borderId="10" xfId="0" applyFont="1" applyFill="1" applyBorder="1" applyAlignment="1">
      <alignment horizontal="center" vertical="center" wrapText="1"/>
    </xf>
    <xf numFmtId="9" fontId="11" fillId="3" borderId="10" xfId="0" applyNumberFormat="1" applyFont="1" applyFill="1" applyBorder="1" applyAlignment="1">
      <alignment horizontal="center" vertical="center" wrapText="1"/>
    </xf>
    <xf numFmtId="0" fontId="15" fillId="0" borderId="15" xfId="0" applyFont="1" applyBorder="1"/>
    <xf numFmtId="0" fontId="15" fillId="0" borderId="12" xfId="0" applyFont="1" applyBorder="1"/>
    <xf numFmtId="9" fontId="15" fillId="0" borderId="12" xfId="1" applyFont="1" applyBorder="1"/>
    <xf numFmtId="9" fontId="15" fillId="0" borderId="13" xfId="0" applyNumberFormat="1" applyFont="1" applyBorder="1"/>
    <xf numFmtId="0" fontId="15" fillId="0" borderId="8" xfId="0" applyFont="1" applyBorder="1"/>
    <xf numFmtId="9" fontId="15" fillId="0" borderId="14" xfId="0" applyNumberFormat="1" applyFont="1" applyBorder="1"/>
    <xf numFmtId="0" fontId="3" fillId="0" borderId="15" xfId="0" applyFont="1" applyBorder="1" applyAlignment="1">
      <alignment horizontal="center" vertical="center" wrapText="1"/>
    </xf>
    <xf numFmtId="0" fontId="15" fillId="2" borderId="17" xfId="0" applyFont="1" applyFill="1" applyBorder="1" applyAlignment="1">
      <alignment horizontal="center" wrapText="1"/>
    </xf>
    <xf numFmtId="0" fontId="15" fillId="2" borderId="16" xfId="0" applyFont="1" applyFill="1" applyBorder="1"/>
    <xf numFmtId="0" fontId="15" fillId="2" borderId="4" xfId="0" applyFont="1" applyFill="1" applyBorder="1"/>
    <xf numFmtId="14" fontId="15" fillId="2" borderId="4" xfId="0" applyNumberFormat="1" applyFont="1" applyFill="1" applyBorder="1"/>
    <xf numFmtId="0" fontId="13" fillId="2" borderId="16" xfId="0" applyFont="1" applyFill="1" applyBorder="1" applyAlignment="1">
      <alignment vertical="center"/>
    </xf>
    <xf numFmtId="0" fontId="0" fillId="2" borderId="31" xfId="0" applyFill="1" applyBorder="1" applyAlignment="1">
      <alignment wrapText="1"/>
    </xf>
    <xf numFmtId="0" fontId="19" fillId="2" borderId="4" xfId="0" applyFont="1" applyFill="1" applyBorder="1" applyAlignment="1">
      <alignment vertical="center" wrapText="1"/>
    </xf>
    <xf numFmtId="0" fontId="19" fillId="2" borderId="4" xfId="0" applyFont="1" applyFill="1" applyBorder="1" applyAlignment="1">
      <alignment horizontal="center" vertical="center" wrapText="1"/>
    </xf>
    <xf numFmtId="0" fontId="19" fillId="2" borderId="16" xfId="0" applyFont="1" applyFill="1" applyBorder="1" applyAlignment="1">
      <alignment vertical="center" wrapText="1"/>
    </xf>
    <xf numFmtId="0" fontId="13" fillId="2" borderId="18" xfId="0" applyFont="1" applyFill="1" applyBorder="1" applyAlignment="1">
      <alignment vertical="center"/>
    </xf>
    <xf numFmtId="0" fontId="15" fillId="2" borderId="16" xfId="0" applyFont="1" applyFill="1" applyBorder="1" applyAlignment="1">
      <alignment wrapText="1"/>
    </xf>
    <xf numFmtId="0" fontId="15" fillId="2" borderId="4" xfId="0" applyFont="1" applyFill="1" applyBorder="1" applyAlignment="1">
      <alignment wrapText="1"/>
    </xf>
    <xf numFmtId="14" fontId="15" fillId="2" borderId="4" xfId="0" applyNumberFormat="1" applyFont="1" applyFill="1" applyBorder="1" applyAlignment="1">
      <alignment vertical="center" wrapText="1"/>
    </xf>
    <xf numFmtId="0" fontId="15" fillId="2" borderId="4" xfId="0" applyFont="1" applyFill="1" applyBorder="1" applyAlignment="1">
      <alignment vertical="center" wrapText="1"/>
    </xf>
    <xf numFmtId="0" fontId="15" fillId="2" borderId="17" xfId="0" applyFont="1" applyFill="1" applyBorder="1" applyAlignment="1">
      <alignment wrapText="1"/>
    </xf>
    <xf numFmtId="0" fontId="12" fillId="4" borderId="24" xfId="0" applyFont="1" applyFill="1" applyBorder="1" applyAlignment="1">
      <alignment horizontal="center" vertical="center" wrapText="1"/>
    </xf>
    <xf numFmtId="0" fontId="12" fillId="4" borderId="25" xfId="0" applyFont="1" applyFill="1" applyBorder="1" applyAlignment="1">
      <alignment horizontal="center" vertical="center" wrapText="1"/>
    </xf>
    <xf numFmtId="0" fontId="12" fillId="4" borderId="26" xfId="0" applyFont="1" applyFill="1" applyBorder="1" applyAlignment="1">
      <alignment horizontal="center" vertical="center" wrapText="1"/>
    </xf>
    <xf numFmtId="9" fontId="23" fillId="0" borderId="0" xfId="1" applyFont="1" applyBorder="1"/>
    <xf numFmtId="9" fontId="23" fillId="0" borderId="1" xfId="1" applyFont="1" applyBorder="1"/>
    <xf numFmtId="0" fontId="15" fillId="2" borderId="16" xfId="0" applyFont="1" applyFill="1" applyBorder="1" applyAlignment="1">
      <alignment vertical="center" wrapText="1"/>
    </xf>
    <xf numFmtId="0" fontId="15" fillId="2" borderId="4" xfId="0" applyFont="1" applyFill="1" applyBorder="1" applyAlignment="1">
      <alignment vertical="center"/>
    </xf>
    <xf numFmtId="14" fontId="15" fillId="2" borderId="4" xfId="0" applyNumberFormat="1" applyFont="1" applyFill="1" applyBorder="1" applyAlignment="1">
      <alignment vertical="center"/>
    </xf>
    <xf numFmtId="0" fontId="15" fillId="2" borderId="17" xfId="0" applyFont="1" applyFill="1" applyBorder="1" applyAlignment="1">
      <alignment vertical="center" wrapText="1"/>
    </xf>
    <xf numFmtId="0" fontId="0" fillId="2" borderId="4" xfId="0" applyFill="1" applyBorder="1" applyAlignment="1">
      <alignment vertical="center"/>
    </xf>
    <xf numFmtId="0" fontId="0" fillId="2" borderId="17" xfId="0" applyFill="1" applyBorder="1" applyAlignment="1">
      <alignment vertical="center"/>
    </xf>
    <xf numFmtId="0" fontId="15" fillId="2" borderId="4" xfId="0" applyFont="1" applyFill="1" applyBorder="1" applyAlignment="1">
      <alignment horizontal="center" vertical="center" wrapText="1"/>
    </xf>
    <xf numFmtId="0" fontId="19" fillId="2" borderId="17" xfId="0" applyFont="1" applyFill="1" applyBorder="1" applyAlignment="1">
      <alignment horizontal="center" vertical="center" wrapText="1"/>
    </xf>
    <xf numFmtId="0" fontId="0" fillId="2" borderId="40" xfId="0" applyFill="1" applyBorder="1" applyAlignment="1">
      <alignment horizontal="left" vertical="center" wrapText="1"/>
    </xf>
    <xf numFmtId="0" fontId="1" fillId="2" borderId="36" xfId="0" applyFont="1" applyFill="1" applyBorder="1" applyAlignment="1">
      <alignment horizontal="center" vertical="center" wrapText="1"/>
    </xf>
    <xf numFmtId="0" fontId="24" fillId="0" borderId="39" xfId="0" applyFont="1" applyBorder="1" applyAlignment="1">
      <alignment horizontal="center"/>
    </xf>
    <xf numFmtId="0" fontId="0" fillId="0" borderId="15" xfId="0" applyBorder="1"/>
    <xf numFmtId="0" fontId="0" fillId="0" borderId="12" xfId="0" applyBorder="1"/>
    <xf numFmtId="0" fontId="0" fillId="0" borderId="2" xfId="0" applyBorder="1"/>
    <xf numFmtId="0" fontId="0" fillId="0" borderId="13" xfId="0" applyBorder="1"/>
    <xf numFmtId="0" fontId="0" fillId="0" borderId="15" xfId="0" applyBorder="1" applyAlignment="1">
      <alignment vertical="center" wrapText="1"/>
    </xf>
    <xf numFmtId="0" fontId="0" fillId="0" borderId="12" xfId="0" applyBorder="1" applyAlignment="1">
      <alignment vertical="center" wrapText="1"/>
    </xf>
    <xf numFmtId="0" fontId="11" fillId="3" borderId="0" xfId="0" applyFont="1" applyFill="1" applyAlignment="1">
      <alignment horizontal="center" vertical="center" wrapText="1"/>
    </xf>
    <xf numFmtId="9" fontId="11" fillId="3" borderId="0" xfId="0" applyNumberFormat="1" applyFont="1" applyFill="1" applyAlignment="1">
      <alignment horizontal="center" vertical="center" wrapText="1"/>
    </xf>
    <xf numFmtId="9" fontId="14" fillId="0" borderId="1" xfId="1" applyFont="1" applyBorder="1"/>
    <xf numFmtId="0" fontId="19" fillId="2" borderId="16" xfId="0" applyFont="1" applyFill="1" applyBorder="1" applyAlignment="1">
      <alignment vertical="center"/>
    </xf>
    <xf numFmtId="0" fontId="19" fillId="2" borderId="4" xfId="0" applyFont="1" applyFill="1" applyBorder="1" applyAlignment="1">
      <alignment vertical="center"/>
    </xf>
    <xf numFmtId="0" fontId="6" fillId="2" borderId="5" xfId="0" applyFont="1" applyFill="1" applyBorder="1" applyAlignment="1">
      <alignment horizontal="left" vertical="center" wrapText="1"/>
    </xf>
    <xf numFmtId="0" fontId="6" fillId="2" borderId="7" xfId="0" applyFont="1" applyFill="1" applyBorder="1" applyAlignment="1">
      <alignment horizontal="left" vertical="center" wrapText="1"/>
    </xf>
    <xf numFmtId="0" fontId="0" fillId="2" borderId="5" xfId="0" applyFill="1" applyBorder="1" applyAlignment="1">
      <alignment horizontal="center" wrapText="1"/>
    </xf>
    <xf numFmtId="0" fontId="0" fillId="2" borderId="7" xfId="0" applyFill="1" applyBorder="1" applyAlignment="1">
      <alignment horizontal="center" wrapText="1"/>
    </xf>
    <xf numFmtId="0" fontId="3" fillId="2" borderId="5"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6" fillId="2" borderId="5" xfId="0" applyFont="1" applyFill="1" applyBorder="1" applyAlignment="1">
      <alignment horizontal="left" wrapText="1"/>
    </xf>
    <xf numFmtId="0" fontId="6" fillId="2" borderId="7" xfId="0" applyFont="1" applyFill="1" applyBorder="1" applyAlignment="1">
      <alignment horizontal="left" wrapText="1"/>
    </xf>
    <xf numFmtId="0" fontId="17" fillId="2" borderId="5" xfId="0" applyFont="1" applyFill="1" applyBorder="1" applyAlignment="1">
      <alignment horizontal="left" wrapText="1"/>
    </xf>
    <xf numFmtId="0" fontId="17" fillId="2" borderId="7" xfId="0" applyFont="1" applyFill="1" applyBorder="1" applyAlignment="1">
      <alignment horizontal="left" wrapText="1"/>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0" fillId="2" borderId="15" xfId="0" applyFill="1" applyBorder="1" applyAlignment="1">
      <alignment horizontal="center" vertical="center" wrapText="1"/>
    </xf>
    <xf numFmtId="0" fontId="0" fillId="2" borderId="12" xfId="0" applyFill="1" applyBorder="1" applyAlignment="1">
      <alignment horizontal="center" vertical="center" wrapText="1"/>
    </xf>
    <xf numFmtId="0" fontId="0" fillId="2" borderId="13" xfId="0" applyFill="1" applyBorder="1" applyAlignment="1">
      <alignment horizontal="center" vertical="center" wrapText="1"/>
    </xf>
    <xf numFmtId="0" fontId="3" fillId="2" borderId="6" xfId="0" applyFont="1" applyFill="1" applyBorder="1" applyAlignment="1">
      <alignment horizontal="center" vertical="center" wrapText="1"/>
    </xf>
    <xf numFmtId="0" fontId="0" fillId="2" borderId="5" xfId="0" applyFill="1" applyBorder="1" applyAlignment="1">
      <alignment horizontal="center"/>
    </xf>
    <xf numFmtId="0" fontId="0" fillId="2" borderId="6" xfId="0" applyFill="1" applyBorder="1" applyAlignment="1">
      <alignment horizontal="center"/>
    </xf>
    <xf numFmtId="0" fontId="0" fillId="2" borderId="7" xfId="0" applyFill="1" applyBorder="1" applyAlignment="1">
      <alignment horizontal="center"/>
    </xf>
    <xf numFmtId="0" fontId="0" fillId="2" borderId="4" xfId="0" applyFill="1" applyBorder="1" applyAlignment="1">
      <alignment horizontal="center"/>
    </xf>
    <xf numFmtId="0" fontId="0" fillId="2" borderId="17" xfId="0" applyFill="1" applyBorder="1" applyAlignment="1">
      <alignment horizontal="center"/>
    </xf>
    <xf numFmtId="0" fontId="0" fillId="2" borderId="31" xfId="0" applyFill="1" applyBorder="1" applyAlignment="1">
      <alignment horizontal="center"/>
    </xf>
    <xf numFmtId="0" fontId="0" fillId="2" borderId="19" xfId="0" applyFill="1" applyBorder="1" applyAlignment="1">
      <alignment horizontal="center"/>
    </xf>
    <xf numFmtId="0" fontId="0" fillId="2" borderId="16" xfId="0" applyFill="1" applyBorder="1" applyAlignment="1">
      <alignment horizontal="center" wrapText="1"/>
    </xf>
    <xf numFmtId="0" fontId="0" fillId="2" borderId="4" xfId="0" applyFill="1" applyBorder="1" applyAlignment="1">
      <alignment horizontal="center" wrapText="1"/>
    </xf>
    <xf numFmtId="0" fontId="15" fillId="2" borderId="4" xfId="0" quotePrefix="1" applyFont="1" applyFill="1" applyBorder="1" applyAlignment="1">
      <alignment horizontal="center" wrapText="1"/>
    </xf>
    <xf numFmtId="0" fontId="15" fillId="2" borderId="17" xfId="0" applyFont="1" applyFill="1" applyBorder="1" applyAlignment="1">
      <alignment horizontal="center" wrapText="1"/>
    </xf>
    <xf numFmtId="0" fontId="0" fillId="2" borderId="23" xfId="0" applyFill="1" applyBorder="1" applyAlignment="1">
      <alignment horizontal="center" vertical="center" wrapText="1"/>
    </xf>
    <xf numFmtId="0" fontId="0" fillId="2" borderId="34" xfId="0" applyFill="1" applyBorder="1" applyAlignment="1">
      <alignment horizontal="center" vertical="center" wrapText="1"/>
    </xf>
    <xf numFmtId="0" fontId="0" fillId="2" borderId="27" xfId="0" applyFill="1" applyBorder="1" applyAlignment="1">
      <alignment horizontal="center"/>
    </xf>
    <xf numFmtId="0" fontId="0" fillId="2" borderId="36" xfId="0" applyFill="1" applyBorder="1" applyAlignment="1">
      <alignment horizontal="center"/>
    </xf>
    <xf numFmtId="0" fontId="21" fillId="4" borderId="24" xfId="0" applyFont="1" applyFill="1" applyBorder="1" applyAlignment="1">
      <alignment horizontal="center" vertical="center"/>
    </xf>
    <xf numFmtId="0" fontId="21" fillId="4" borderId="25" xfId="0" applyFont="1" applyFill="1" applyBorder="1" applyAlignment="1">
      <alignment horizontal="center" vertical="center"/>
    </xf>
    <xf numFmtId="0" fontId="21" fillId="4" borderId="26" xfId="0" applyFont="1" applyFill="1" applyBorder="1" applyAlignment="1">
      <alignment horizontal="center" vertical="center"/>
    </xf>
    <xf numFmtId="0" fontId="21" fillId="4" borderId="18" xfId="0" applyFont="1" applyFill="1" applyBorder="1" applyAlignment="1">
      <alignment horizontal="center" vertical="center"/>
    </xf>
    <xf numFmtId="0" fontId="21" fillId="4" borderId="31" xfId="0" applyFont="1" applyFill="1" applyBorder="1" applyAlignment="1">
      <alignment horizontal="center" vertical="center"/>
    </xf>
    <xf numFmtId="0" fontId="21" fillId="4" borderId="19" xfId="0" applyFont="1" applyFill="1" applyBorder="1" applyAlignment="1">
      <alignment horizontal="center" vertical="center"/>
    </xf>
    <xf numFmtId="0" fontId="21" fillId="4" borderId="28" xfId="0" applyFont="1" applyFill="1" applyBorder="1" applyAlignment="1">
      <alignment horizontal="center" vertical="center"/>
    </xf>
    <xf numFmtId="0" fontId="21" fillId="4" borderId="29" xfId="0" applyFont="1" applyFill="1" applyBorder="1" applyAlignment="1">
      <alignment horizontal="center" vertical="center"/>
    </xf>
    <xf numFmtId="0" fontId="21" fillId="4" borderId="30" xfId="0" applyFont="1" applyFill="1" applyBorder="1" applyAlignment="1">
      <alignment horizontal="center" vertical="center"/>
    </xf>
    <xf numFmtId="0" fontId="15" fillId="2" borderId="4" xfId="0" applyFont="1" applyFill="1" applyBorder="1" applyAlignment="1">
      <alignment horizontal="center"/>
    </xf>
    <xf numFmtId="0" fontId="15" fillId="2" borderId="17" xfId="0" applyFont="1" applyFill="1" applyBorder="1" applyAlignment="1">
      <alignment horizontal="center"/>
    </xf>
    <xf numFmtId="0" fontId="0" fillId="2" borderId="20" xfId="0" applyFill="1" applyBorder="1" applyAlignment="1">
      <alignment horizontal="center" wrapText="1"/>
    </xf>
    <xf numFmtId="0" fontId="0" fillId="2" borderId="1" xfId="0" applyFill="1" applyBorder="1" applyAlignment="1">
      <alignment horizontal="center" wrapText="1"/>
    </xf>
    <xf numFmtId="0" fontId="0" fillId="2" borderId="21" xfId="0" applyFill="1" applyBorder="1" applyAlignment="1">
      <alignment horizontal="center" wrapText="1"/>
    </xf>
    <xf numFmtId="0" fontId="0" fillId="2" borderId="6" xfId="0" applyFill="1" applyBorder="1" applyAlignment="1">
      <alignment horizontal="center" wrapText="1"/>
    </xf>
    <xf numFmtId="0" fontId="3" fillId="2" borderId="8" xfId="0" applyFont="1" applyFill="1" applyBorder="1" applyAlignment="1">
      <alignment horizontal="center" vertical="center" wrapText="1"/>
    </xf>
    <xf numFmtId="0" fontId="3" fillId="2" borderId="0" xfId="0" applyFont="1" applyFill="1" applyAlignment="1">
      <alignment horizontal="center" vertical="center" wrapText="1"/>
    </xf>
    <xf numFmtId="0" fontId="3" fillId="2" borderId="14" xfId="0" applyFont="1" applyFill="1" applyBorder="1" applyAlignment="1">
      <alignment horizontal="center" vertical="center" wrapText="1"/>
    </xf>
    <xf numFmtId="0" fontId="0" fillId="2" borderId="32" xfId="0" applyFill="1" applyBorder="1" applyAlignment="1">
      <alignment horizontal="center" wrapText="1"/>
    </xf>
    <xf numFmtId="0" fontId="0" fillId="2" borderId="3" xfId="0" applyFill="1" applyBorder="1" applyAlignment="1">
      <alignment horizontal="center" wrapText="1"/>
    </xf>
    <xf numFmtId="0" fontId="0" fillId="2" borderId="33" xfId="0" applyFill="1" applyBorder="1" applyAlignment="1">
      <alignment horizontal="center" wrapText="1"/>
    </xf>
    <xf numFmtId="0" fontId="1" fillId="2" borderId="4" xfId="0" applyFont="1" applyFill="1" applyBorder="1" applyAlignment="1">
      <alignment horizontal="center" wrapText="1"/>
    </xf>
    <xf numFmtId="0" fontId="1" fillId="2" borderId="17" xfId="0" applyFont="1" applyFill="1" applyBorder="1" applyAlignment="1">
      <alignment horizontal="center" wrapText="1"/>
    </xf>
    <xf numFmtId="0" fontId="15" fillId="2" borderId="4" xfId="0" quotePrefix="1" applyFont="1" applyFill="1" applyBorder="1" applyAlignment="1">
      <alignment horizontal="center" vertical="center" wrapText="1"/>
    </xf>
    <xf numFmtId="0" fontId="15" fillId="2" borderId="17" xfId="0" applyFont="1" applyFill="1" applyBorder="1" applyAlignment="1">
      <alignment horizontal="center" vertical="center" wrapText="1"/>
    </xf>
    <xf numFmtId="0" fontId="1" fillId="2" borderId="16" xfId="0" applyFont="1" applyFill="1" applyBorder="1" applyAlignment="1">
      <alignment horizontal="center" wrapText="1"/>
    </xf>
    <xf numFmtId="0" fontId="0" fillId="2" borderId="35" xfId="0" applyFill="1" applyBorder="1" applyAlignment="1">
      <alignment horizontal="center" wrapText="1"/>
    </xf>
    <xf numFmtId="0" fontId="0" fillId="2" borderId="27" xfId="0" applyFill="1" applyBorder="1" applyAlignment="1">
      <alignment horizontal="center" wrapText="1"/>
    </xf>
    <xf numFmtId="0" fontId="5" fillId="2" borderId="28" xfId="0" applyFont="1" applyFill="1" applyBorder="1" applyAlignment="1">
      <alignment horizontal="center" vertical="center" wrapText="1"/>
    </xf>
    <xf numFmtId="0" fontId="5" fillId="2" borderId="29" xfId="0" applyFont="1" applyFill="1" applyBorder="1" applyAlignment="1">
      <alignment horizontal="center" vertical="center" wrapText="1"/>
    </xf>
    <xf numFmtId="0" fontId="5" fillId="2" borderId="30" xfId="0" applyFont="1" applyFill="1" applyBorder="1" applyAlignment="1">
      <alignment horizontal="center" vertical="center" wrapText="1"/>
    </xf>
    <xf numFmtId="0" fontId="20" fillId="4" borderId="28" xfId="0" applyFont="1" applyFill="1" applyBorder="1" applyAlignment="1">
      <alignment horizontal="center" vertical="center" wrapText="1"/>
    </xf>
    <xf numFmtId="0" fontId="20" fillId="4" borderId="29" xfId="0" applyFont="1" applyFill="1" applyBorder="1" applyAlignment="1">
      <alignment horizontal="center" vertical="center" wrapText="1"/>
    </xf>
    <xf numFmtId="0" fontId="20" fillId="4" borderId="30" xfId="0" applyFont="1" applyFill="1" applyBorder="1" applyAlignment="1">
      <alignment horizontal="center" vertical="center" wrapText="1"/>
    </xf>
    <xf numFmtId="0" fontId="0" fillId="2" borderId="36" xfId="0" applyFill="1" applyBorder="1" applyAlignment="1">
      <alignment horizontal="center" wrapText="1"/>
    </xf>
    <xf numFmtId="0" fontId="0" fillId="0" borderId="15" xfId="0"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22" fillId="4" borderId="5" xfId="0" applyFont="1" applyFill="1" applyBorder="1" applyAlignment="1">
      <alignment horizontal="center" vertical="center" wrapText="1"/>
    </xf>
    <xf numFmtId="0" fontId="22" fillId="4" borderId="6" xfId="0" applyFont="1" applyFill="1" applyBorder="1" applyAlignment="1">
      <alignment horizontal="center" vertical="center" wrapText="1"/>
    </xf>
    <xf numFmtId="0" fontId="22" fillId="4" borderId="7" xfId="0" applyFont="1" applyFill="1" applyBorder="1" applyAlignment="1">
      <alignment horizontal="center" vertical="center" wrapText="1"/>
    </xf>
    <xf numFmtId="0" fontId="0" fillId="2" borderId="5" xfId="0" applyFill="1" applyBorder="1" applyAlignment="1">
      <alignment horizontal="center" vertical="center" wrapText="1"/>
    </xf>
    <xf numFmtId="0" fontId="0" fillId="2" borderId="6" xfId="0" applyFill="1" applyBorder="1" applyAlignment="1">
      <alignment horizontal="center" vertical="center" wrapText="1"/>
    </xf>
    <xf numFmtId="0" fontId="0" fillId="2" borderId="7" xfId="0" applyFill="1" applyBorder="1" applyAlignment="1">
      <alignment horizontal="center" vertical="center" wrapText="1"/>
    </xf>
    <xf numFmtId="0" fontId="0" fillId="2" borderId="0" xfId="0" applyFill="1" applyAlignment="1">
      <alignment horizontal="left" wrapText="1"/>
    </xf>
    <xf numFmtId="0" fontId="9" fillId="2" borderId="5"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7" fillId="2" borderId="8" xfId="0" applyFont="1" applyFill="1" applyBorder="1" applyAlignment="1">
      <alignment horizontal="center" wrapText="1"/>
    </xf>
    <xf numFmtId="0" fontId="7" fillId="2" borderId="0" xfId="0" applyFont="1" applyFill="1" applyAlignment="1">
      <alignment horizontal="center" wrapText="1"/>
    </xf>
    <xf numFmtId="0" fontId="7" fillId="2" borderId="14" xfId="0" applyFont="1" applyFill="1" applyBorder="1" applyAlignment="1">
      <alignment horizontal="center" wrapText="1"/>
    </xf>
  </cellXfs>
  <cellStyles count="2">
    <cellStyle name="Normal" xfId="0" builtinId="0"/>
    <cellStyle name="Porcentaje" xfId="1" builtinId="5"/>
  </cellStyles>
  <dxfs count="124">
    <dxf>
      <font>
        <b val="0"/>
        <i val="0"/>
        <strike val="0"/>
        <condense val="0"/>
        <extend val="0"/>
        <outline val="0"/>
        <shadow val="0"/>
        <u val="none"/>
        <vertAlign val="baseline"/>
        <sz val="11"/>
        <color rgb="FF000000"/>
        <name val="Calibri"/>
        <family val="2"/>
        <scheme val="none"/>
      </font>
      <numFmt numFmtId="13" formatCode="0%"/>
      <border diagonalUp="0" diagonalDown="0">
        <left/>
        <right/>
        <top style="thin">
          <color theme="8"/>
        </top>
        <bottom/>
        <vertical/>
        <horizontal/>
      </border>
    </dxf>
    <dxf>
      <font>
        <b val="0"/>
        <i val="0"/>
        <strike val="0"/>
        <condense val="0"/>
        <extend val="0"/>
        <outline val="0"/>
        <shadow val="0"/>
        <u val="none"/>
        <vertAlign val="baseline"/>
        <sz val="11"/>
        <color rgb="FF000000"/>
        <name val="Calibri"/>
        <family val="2"/>
        <scheme val="none"/>
      </font>
      <numFmt numFmtId="13" formatCode="0%"/>
      <border diagonalUp="0" diagonalDown="0">
        <left/>
        <right/>
        <top style="thin">
          <color theme="8"/>
        </top>
        <bottom/>
        <vertical/>
        <horizontal/>
      </border>
    </dxf>
    <dxf>
      <font>
        <b val="0"/>
        <i val="0"/>
        <strike val="0"/>
        <condense val="0"/>
        <extend val="0"/>
        <outline val="0"/>
        <shadow val="0"/>
        <u val="none"/>
        <vertAlign val="baseline"/>
        <sz val="11"/>
        <color rgb="FF000000"/>
        <name val="Calibri"/>
        <family val="2"/>
        <scheme val="none"/>
      </font>
      <numFmt numFmtId="13" formatCode="0%"/>
      <border diagonalUp="0" diagonalDown="0">
        <left/>
        <right/>
        <top style="thin">
          <color theme="8"/>
        </top>
        <bottom/>
        <vertical/>
        <horizontal/>
      </border>
    </dxf>
    <dxf>
      <font>
        <b val="0"/>
        <i val="0"/>
        <strike val="0"/>
        <condense val="0"/>
        <extend val="0"/>
        <outline val="0"/>
        <shadow val="0"/>
        <u val="none"/>
        <vertAlign val="baseline"/>
        <sz val="11"/>
        <color rgb="FF000000"/>
        <name val="Calibri"/>
        <family val="2"/>
        <scheme val="none"/>
      </font>
      <numFmt numFmtId="13" formatCode="0%"/>
      <border diagonalUp="0" diagonalDown="0">
        <left/>
        <right/>
        <top style="thin">
          <color theme="8"/>
        </top>
        <bottom/>
        <vertical/>
        <horizontal/>
      </border>
    </dxf>
    <dxf>
      <font>
        <b val="0"/>
        <i val="0"/>
        <strike val="0"/>
        <condense val="0"/>
        <extend val="0"/>
        <outline val="0"/>
        <shadow val="0"/>
        <u val="none"/>
        <vertAlign val="baseline"/>
        <sz val="11"/>
        <color rgb="FF000000"/>
        <name val="Calibri"/>
        <family val="2"/>
        <scheme val="none"/>
      </font>
      <numFmt numFmtId="13" formatCode="0%"/>
      <border diagonalUp="0" diagonalDown="0">
        <left/>
        <right/>
        <top style="thin">
          <color theme="8"/>
        </top>
        <bottom/>
        <vertical/>
        <horizontal/>
      </border>
    </dxf>
    <dxf>
      <font>
        <b val="0"/>
        <i val="0"/>
        <strike val="0"/>
        <condense val="0"/>
        <extend val="0"/>
        <outline val="0"/>
        <shadow val="0"/>
        <u val="none"/>
        <vertAlign val="baseline"/>
        <sz val="11"/>
        <color rgb="FF000000"/>
        <name val="Calibri"/>
        <family val="2"/>
        <scheme val="none"/>
      </font>
      <numFmt numFmtId="13" formatCode="0%"/>
      <border diagonalUp="0" diagonalDown="0">
        <left/>
        <right/>
        <top style="thin">
          <color theme="8"/>
        </top>
        <bottom/>
        <vertical/>
        <horizontal/>
      </border>
    </dxf>
    <dxf>
      <font>
        <b val="0"/>
        <i val="0"/>
        <strike val="0"/>
        <condense val="0"/>
        <extend val="0"/>
        <outline val="0"/>
        <shadow val="0"/>
        <u val="none"/>
        <vertAlign val="baseline"/>
        <sz val="11"/>
        <color rgb="FF000000"/>
        <name val="Calibri"/>
        <family val="2"/>
        <scheme val="none"/>
      </font>
      <numFmt numFmtId="13" formatCode="0%"/>
      <border diagonalUp="0" diagonalDown="0">
        <left/>
        <right/>
        <top style="thin">
          <color theme="8"/>
        </top>
        <bottom/>
        <vertical/>
      </border>
    </dxf>
    <dxf>
      <font>
        <b val="0"/>
        <i val="0"/>
        <strike val="0"/>
        <condense val="0"/>
        <extend val="0"/>
        <outline val="0"/>
        <shadow val="0"/>
        <u val="none"/>
        <vertAlign val="baseline"/>
        <sz val="11"/>
        <color rgb="FF000000"/>
        <name val="Calibri"/>
        <family val="2"/>
        <scheme val="none"/>
      </font>
      <numFmt numFmtId="164" formatCode="0.0"/>
      <border diagonalUp="0" diagonalDown="0">
        <left/>
        <right/>
        <top style="thin">
          <color theme="8"/>
        </top>
        <bottom/>
        <vertical/>
      </border>
    </dxf>
    <dxf>
      <font>
        <b val="0"/>
        <i val="0"/>
        <strike val="0"/>
        <condense val="0"/>
        <extend val="0"/>
        <outline val="0"/>
        <shadow val="0"/>
        <u val="none"/>
        <vertAlign val="baseline"/>
        <sz val="11"/>
        <color rgb="FF000000"/>
        <name val="Calibri"/>
        <family val="2"/>
        <scheme val="none"/>
      </font>
      <numFmt numFmtId="164" formatCode="0.0"/>
      <border diagonalUp="0" diagonalDown="0">
        <left/>
        <right/>
        <top style="thin">
          <color theme="8"/>
        </top>
        <bottom/>
        <vertical/>
      </border>
    </dxf>
    <dxf>
      <font>
        <b val="0"/>
        <i val="0"/>
        <strike val="0"/>
        <condense val="0"/>
        <extend val="0"/>
        <outline val="0"/>
        <shadow val="0"/>
        <u val="none"/>
        <vertAlign val="baseline"/>
        <sz val="11"/>
        <color rgb="FF000000"/>
        <name val="Calibri"/>
        <family val="2"/>
        <scheme val="none"/>
      </font>
      <numFmt numFmtId="164" formatCode="0.0"/>
      <border diagonalUp="0" diagonalDown="0">
        <left/>
        <right/>
        <top style="thin">
          <color theme="8"/>
        </top>
        <bottom/>
        <vertical/>
      </border>
    </dxf>
    <dxf>
      <font>
        <b val="0"/>
        <i val="0"/>
        <strike val="0"/>
        <condense val="0"/>
        <extend val="0"/>
        <outline val="0"/>
        <shadow val="0"/>
        <u val="none"/>
        <vertAlign val="baseline"/>
        <sz val="11"/>
        <color rgb="FF000000"/>
        <name val="Calibri"/>
        <family val="2"/>
        <scheme val="none"/>
      </font>
      <numFmt numFmtId="164" formatCode="0.0"/>
      <border diagonalUp="0" diagonalDown="0">
        <left/>
        <right/>
        <top style="thin">
          <color theme="8"/>
        </top>
        <bottom/>
        <vertical/>
      </border>
    </dxf>
    <dxf>
      <font>
        <b val="0"/>
        <i val="0"/>
        <strike val="0"/>
        <condense val="0"/>
        <extend val="0"/>
        <outline val="0"/>
        <shadow val="0"/>
        <u val="none"/>
        <vertAlign val="baseline"/>
        <sz val="11"/>
        <color rgb="FF000000"/>
        <name val="Calibri"/>
        <family val="2"/>
        <scheme val="none"/>
      </font>
      <numFmt numFmtId="164" formatCode="0.0"/>
      <border diagonalUp="0" diagonalDown="0">
        <left/>
        <right/>
        <top style="thin">
          <color theme="8"/>
        </top>
        <bottom/>
        <vertical/>
      </border>
    </dxf>
    <dxf>
      <font>
        <b val="0"/>
        <i val="0"/>
        <strike val="0"/>
        <condense val="0"/>
        <extend val="0"/>
        <outline val="0"/>
        <shadow val="0"/>
        <u val="none"/>
        <vertAlign val="baseline"/>
        <sz val="11"/>
        <color rgb="FF000000"/>
        <name val="Calibri"/>
        <family val="2"/>
        <scheme val="none"/>
      </font>
      <numFmt numFmtId="164" formatCode="0.0"/>
      <border diagonalUp="0" diagonalDown="0">
        <left/>
        <right/>
        <top style="thin">
          <color theme="8"/>
        </top>
        <bottom/>
        <vertical/>
      </border>
    </dxf>
    <dxf>
      <font>
        <b val="0"/>
        <i val="0"/>
        <strike val="0"/>
        <condense val="0"/>
        <extend val="0"/>
        <outline val="0"/>
        <shadow val="0"/>
        <u val="none"/>
        <vertAlign val="baseline"/>
        <sz val="11"/>
        <color rgb="FF000000"/>
        <name val="Calibri"/>
        <family val="2"/>
        <scheme val="none"/>
      </font>
      <numFmt numFmtId="1" formatCode="0"/>
      <border diagonalUp="0" diagonalDown="0">
        <left/>
        <right/>
        <top style="thin">
          <color theme="8"/>
        </top>
        <bottom/>
        <vertical/>
      </border>
    </dxf>
    <dxf>
      <font>
        <b val="0"/>
        <i val="0"/>
        <strike val="0"/>
        <condense val="0"/>
        <extend val="0"/>
        <outline val="0"/>
        <shadow val="0"/>
        <u val="none"/>
        <vertAlign val="baseline"/>
        <sz val="11"/>
        <color rgb="FF000000"/>
        <name val="Calibri"/>
        <family val="2"/>
        <scheme val="none"/>
      </font>
      <numFmt numFmtId="1" formatCode="0"/>
      <border diagonalUp="0" diagonalDown="0">
        <left/>
        <right/>
        <top style="thin">
          <color theme="8"/>
        </top>
        <bottom/>
        <vertical/>
      </border>
    </dxf>
    <dxf>
      <font>
        <b val="0"/>
        <i val="0"/>
        <strike val="0"/>
        <condense val="0"/>
        <extend val="0"/>
        <outline val="0"/>
        <shadow val="0"/>
        <u val="none"/>
        <vertAlign val="baseline"/>
        <sz val="11"/>
        <color rgb="FF000000"/>
        <name val="Calibri"/>
        <family val="2"/>
        <scheme val="none"/>
      </font>
      <numFmt numFmtId="1" formatCode="0"/>
      <border diagonalUp="0" diagonalDown="0">
        <left/>
        <right/>
        <top style="thin">
          <color theme="8"/>
        </top>
        <bottom/>
        <vertical/>
      </border>
    </dxf>
    <dxf>
      <font>
        <b val="0"/>
        <i val="0"/>
        <strike val="0"/>
        <condense val="0"/>
        <extend val="0"/>
        <outline val="0"/>
        <shadow val="0"/>
        <u val="none"/>
        <vertAlign val="baseline"/>
        <sz val="11"/>
        <color rgb="FF000000"/>
        <name val="Calibri"/>
        <family val="2"/>
        <scheme val="none"/>
      </font>
      <numFmt numFmtId="1" formatCode="0"/>
      <border diagonalUp="0" diagonalDown="0">
        <left/>
        <right/>
        <top style="thin">
          <color theme="8"/>
        </top>
        <bottom/>
        <vertical/>
      </border>
    </dxf>
    <dxf>
      <font>
        <b val="0"/>
        <i val="0"/>
        <strike val="0"/>
        <condense val="0"/>
        <extend val="0"/>
        <outline val="0"/>
        <shadow val="0"/>
        <u val="none"/>
        <vertAlign val="baseline"/>
        <sz val="11"/>
        <color rgb="FF000000"/>
        <name val="Calibri"/>
        <family val="2"/>
        <scheme val="none"/>
      </font>
      <numFmt numFmtId="1" formatCode="0"/>
      <border diagonalUp="0" diagonalDown="0">
        <left/>
        <right/>
        <top style="thin">
          <color theme="8"/>
        </top>
        <bottom/>
        <vertical/>
      </border>
    </dxf>
    <dxf>
      <font>
        <b val="0"/>
        <i val="0"/>
        <strike val="0"/>
        <condense val="0"/>
        <extend val="0"/>
        <outline val="0"/>
        <shadow val="0"/>
        <u val="none"/>
        <vertAlign val="baseline"/>
        <sz val="11"/>
        <color rgb="FF000000"/>
        <name val="Calibri"/>
        <family val="2"/>
        <scheme val="none"/>
      </font>
      <numFmt numFmtId="1" formatCode="0"/>
      <border diagonalUp="0" diagonalDown="0">
        <left/>
        <right/>
        <top style="thin">
          <color theme="8"/>
        </top>
        <bottom/>
        <vertical/>
      </border>
    </dxf>
    <dxf>
      <font>
        <b val="0"/>
        <i val="0"/>
        <strike val="0"/>
        <condense val="0"/>
        <extend val="0"/>
        <outline val="0"/>
        <shadow val="0"/>
        <u val="none"/>
        <vertAlign val="baseline"/>
        <sz val="11"/>
        <color theme="1"/>
        <name val="Calibri"/>
        <family val="2"/>
        <scheme val="minor"/>
      </font>
      <numFmt numFmtId="13" formatCode="0%"/>
      <border diagonalUp="0" diagonalDown="0">
        <left/>
        <right/>
        <top style="thin">
          <color theme="8"/>
        </top>
        <bottom/>
        <vertical/>
      </border>
    </dxf>
    <dxf>
      <font>
        <b val="0"/>
        <i val="0"/>
        <strike val="0"/>
        <condense val="0"/>
        <extend val="0"/>
        <outline val="0"/>
        <shadow val="0"/>
        <u val="none"/>
        <vertAlign val="baseline"/>
        <sz val="11"/>
        <color theme="1"/>
        <name val="Calibri"/>
        <family val="2"/>
        <scheme val="minor"/>
      </font>
      <numFmt numFmtId="13" formatCode="0%"/>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numFmt numFmtId="13" formatCode="0%"/>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numFmt numFmtId="13" formatCode="0%"/>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numFmt numFmtId="13" formatCode="0%"/>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numFmt numFmtId="13" formatCode="0%"/>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numFmt numFmtId="2" formatCode="0.00"/>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numFmt numFmtId="2" formatCode="0.00"/>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border diagonalUp="0" diagonalDown="0">
        <left/>
        <right/>
        <top style="thin">
          <color theme="8"/>
        </top>
        <bottom/>
        <vertical/>
        <horizontal/>
      </border>
    </dxf>
    <dxf>
      <font>
        <b val="0"/>
        <i val="0"/>
        <strike val="0"/>
        <condense val="0"/>
        <extend val="0"/>
        <outline val="0"/>
        <shadow val="0"/>
        <u val="none"/>
        <vertAlign val="baseline"/>
        <sz val="11"/>
        <color rgb="FF000000"/>
        <name val="Calibri"/>
        <family val="2"/>
        <scheme val="none"/>
      </font>
      <numFmt numFmtId="13" formatCode="0%"/>
      <border diagonalUp="0" diagonalDown="0">
        <left/>
        <right/>
        <top style="thin">
          <color theme="8"/>
        </top>
        <bottom/>
        <vertical/>
        <horizontal/>
      </border>
    </dxf>
    <dxf>
      <border diagonalUp="0" diagonalDown="0">
        <left style="medium">
          <color theme="8"/>
        </left>
        <right style="medium">
          <color theme="8"/>
        </right>
        <top style="medium">
          <color theme="8"/>
        </top>
        <bottom style="medium">
          <color theme="8"/>
        </bottom>
      </border>
    </dxf>
    <dxf>
      <font>
        <b val="0"/>
        <i val="0"/>
        <strike val="0"/>
        <condense val="0"/>
        <extend val="0"/>
        <outline val="0"/>
        <shadow val="0"/>
        <u val="none"/>
        <vertAlign val="baseline"/>
        <sz val="11"/>
        <color rgb="FF000000"/>
        <name val="Calibri"/>
        <family val="2"/>
        <scheme val="none"/>
      </font>
    </dxf>
    <dxf>
      <font>
        <b/>
        <i val="0"/>
        <strike val="0"/>
        <condense val="0"/>
        <extend val="0"/>
        <outline val="0"/>
        <shadow val="0"/>
        <u val="none"/>
        <vertAlign val="baseline"/>
        <sz val="11"/>
        <color theme="0"/>
        <name val="Calibri"/>
        <family val="2"/>
        <scheme val="minor"/>
      </font>
      <fill>
        <patternFill patternType="solid">
          <fgColor theme="8"/>
          <bgColor theme="8"/>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Calibri"/>
        <family val="2"/>
        <scheme val="minor"/>
      </font>
      <numFmt numFmtId="13" formatCode="0%"/>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numFmt numFmtId="13" formatCode="0%"/>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numFmt numFmtId="13" formatCode="0%"/>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numFmt numFmtId="13" formatCode="0%"/>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numFmt numFmtId="13" formatCode="0%"/>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numFmt numFmtId="13" formatCode="0%"/>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numFmt numFmtId="13" formatCode="0%"/>
      <border diagonalUp="0" diagonalDown="0">
        <left/>
        <right/>
        <top style="thin">
          <color theme="8"/>
        </top>
        <bottom/>
        <vertical/>
      </border>
    </dxf>
    <dxf>
      <font>
        <b val="0"/>
        <i val="0"/>
        <strike val="0"/>
        <condense val="0"/>
        <extend val="0"/>
        <outline val="0"/>
        <shadow val="0"/>
        <u val="none"/>
        <vertAlign val="baseline"/>
        <sz val="11"/>
        <color theme="1"/>
        <name val="Calibri"/>
        <family val="2"/>
        <scheme val="minor"/>
      </font>
      <numFmt numFmtId="2" formatCode="0.00"/>
      <border diagonalUp="0" diagonalDown="0">
        <left/>
        <right/>
        <top style="thin">
          <color theme="8"/>
        </top>
        <bottom/>
        <vertical/>
      </border>
    </dxf>
    <dxf>
      <font>
        <b val="0"/>
        <i val="0"/>
        <strike val="0"/>
        <condense val="0"/>
        <extend val="0"/>
        <outline val="0"/>
        <shadow val="0"/>
        <u val="none"/>
        <vertAlign val="baseline"/>
        <sz val="11"/>
        <color theme="1"/>
        <name val="Calibri"/>
        <family val="2"/>
        <scheme val="minor"/>
      </font>
      <numFmt numFmtId="2" formatCode="0.00"/>
      <border diagonalUp="0" diagonalDown="0">
        <left/>
        <right/>
        <top style="thin">
          <color theme="8"/>
        </top>
        <bottom/>
        <vertical/>
      </border>
    </dxf>
    <dxf>
      <font>
        <b val="0"/>
        <i val="0"/>
        <strike val="0"/>
        <condense val="0"/>
        <extend val="0"/>
        <outline val="0"/>
        <shadow val="0"/>
        <u val="none"/>
        <vertAlign val="baseline"/>
        <sz val="11"/>
        <color theme="1"/>
        <name val="Calibri"/>
        <family val="2"/>
        <scheme val="minor"/>
      </font>
      <numFmt numFmtId="2" formatCode="0.00"/>
      <border diagonalUp="0" diagonalDown="0">
        <left/>
        <right/>
        <top style="thin">
          <color theme="8"/>
        </top>
        <bottom/>
        <vertical/>
      </border>
    </dxf>
    <dxf>
      <font>
        <b val="0"/>
        <i val="0"/>
        <strike val="0"/>
        <condense val="0"/>
        <extend val="0"/>
        <outline val="0"/>
        <shadow val="0"/>
        <u val="none"/>
        <vertAlign val="baseline"/>
        <sz val="11"/>
        <color theme="1"/>
        <name val="Calibri"/>
        <family val="2"/>
        <scheme val="minor"/>
      </font>
      <numFmt numFmtId="2" formatCode="0.00"/>
      <border diagonalUp="0" diagonalDown="0">
        <left/>
        <right/>
        <top style="thin">
          <color theme="8"/>
        </top>
        <bottom/>
        <vertical/>
      </border>
    </dxf>
    <dxf>
      <font>
        <b val="0"/>
        <i val="0"/>
        <strike val="0"/>
        <condense val="0"/>
        <extend val="0"/>
        <outline val="0"/>
        <shadow val="0"/>
        <u val="none"/>
        <vertAlign val="baseline"/>
        <sz val="11"/>
        <color theme="1"/>
        <name val="Calibri"/>
        <family val="2"/>
        <scheme val="minor"/>
      </font>
      <numFmt numFmtId="2" formatCode="0.00"/>
      <border diagonalUp="0" diagonalDown="0">
        <left/>
        <right/>
        <top style="thin">
          <color theme="8"/>
        </top>
        <bottom/>
        <vertical/>
      </border>
    </dxf>
    <dxf>
      <font>
        <b val="0"/>
        <i val="0"/>
        <strike val="0"/>
        <condense val="0"/>
        <extend val="0"/>
        <outline val="0"/>
        <shadow val="0"/>
        <u val="none"/>
        <vertAlign val="baseline"/>
        <sz val="11"/>
        <color theme="1"/>
        <name val="Calibri"/>
        <family val="2"/>
        <scheme val="minor"/>
      </font>
      <numFmt numFmtId="2" formatCode="0.00"/>
      <border diagonalUp="0" diagonalDown="0">
        <left/>
        <right/>
        <top style="thin">
          <color theme="8"/>
        </top>
        <bottom/>
        <vertical/>
      </border>
    </dxf>
    <dxf>
      <font>
        <b val="0"/>
        <i val="0"/>
        <strike val="0"/>
        <condense val="0"/>
        <extend val="0"/>
        <outline val="0"/>
        <shadow val="0"/>
        <u val="none"/>
        <vertAlign val="baseline"/>
        <sz val="11"/>
        <color theme="1"/>
        <name val="Calibri"/>
        <family val="2"/>
        <scheme val="minor"/>
      </font>
      <border diagonalUp="0" diagonalDown="0">
        <left/>
        <right/>
        <top style="thin">
          <color theme="8"/>
        </top>
        <bottom/>
        <vertical/>
      </border>
    </dxf>
    <dxf>
      <font>
        <b val="0"/>
        <i val="0"/>
        <strike val="0"/>
        <condense val="0"/>
        <extend val="0"/>
        <outline val="0"/>
        <shadow val="0"/>
        <u val="none"/>
        <vertAlign val="baseline"/>
        <sz val="11"/>
        <color theme="1"/>
        <name val="Calibri"/>
        <family val="2"/>
        <scheme val="minor"/>
      </font>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border diagonalUp="0" diagonalDown="0">
        <left/>
        <right/>
        <top style="thin">
          <color theme="8"/>
        </top>
        <bottom style="thin">
          <color theme="8"/>
        </bottom>
        <vertical/>
        <horizontal/>
      </border>
    </dxf>
    <dxf>
      <font>
        <b val="0"/>
        <i val="0"/>
        <strike val="0"/>
        <condense val="0"/>
        <extend val="0"/>
        <outline val="0"/>
        <shadow val="0"/>
        <u val="none"/>
        <vertAlign val="baseline"/>
        <sz val="11"/>
        <color theme="1"/>
        <name val="Calibri"/>
        <family val="2"/>
        <scheme val="minor"/>
      </font>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border diagonalUp="0" diagonalDown="0">
        <left/>
        <right/>
        <top style="thin">
          <color theme="8"/>
        </top>
        <bottom/>
        <vertical/>
        <horizontal/>
      </border>
    </dxf>
    <dxf>
      <font>
        <b val="0"/>
        <i val="0"/>
        <strike val="0"/>
        <condense val="0"/>
        <extend val="0"/>
        <outline val="0"/>
        <shadow val="0"/>
        <u val="none"/>
        <vertAlign val="baseline"/>
        <sz val="11"/>
        <color rgb="FF000000"/>
        <name val="Calibri"/>
        <family val="2"/>
        <scheme val="none"/>
      </font>
      <numFmt numFmtId="13" formatCode="0%"/>
      <border diagonalUp="0" diagonalDown="0">
        <left/>
        <right/>
        <top style="thin">
          <color theme="8"/>
        </top>
        <bottom/>
        <vertical/>
        <horizontal/>
      </border>
    </dxf>
    <dxf>
      <border diagonalUp="0" diagonalDown="0">
        <left style="medium">
          <color theme="8"/>
        </left>
        <right style="medium">
          <color theme="8"/>
        </right>
        <top style="medium">
          <color theme="8"/>
        </top>
        <bottom style="medium">
          <color theme="8"/>
        </bottom>
      </border>
    </dxf>
    <dxf>
      <font>
        <b val="0"/>
        <i val="0"/>
        <strike val="0"/>
        <condense val="0"/>
        <extend val="0"/>
        <outline val="0"/>
        <shadow val="0"/>
        <u val="none"/>
        <vertAlign val="baseline"/>
        <sz val="11"/>
        <color rgb="FF000000"/>
        <name val="Calibri"/>
        <family val="2"/>
        <scheme val="none"/>
      </font>
    </dxf>
    <dxf>
      <font>
        <b/>
        <i val="0"/>
        <strike val="0"/>
        <condense val="0"/>
        <extend val="0"/>
        <outline val="0"/>
        <shadow val="0"/>
        <u val="none"/>
        <vertAlign val="baseline"/>
        <sz val="11"/>
        <color theme="0"/>
        <name val="Calibri"/>
        <family val="2"/>
        <scheme val="minor"/>
      </font>
      <fill>
        <patternFill patternType="solid">
          <fgColor theme="8"/>
          <bgColor theme="8"/>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Calibri"/>
        <family val="2"/>
        <scheme val="minor"/>
      </font>
      <numFmt numFmtId="13" formatCode="0%"/>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numFmt numFmtId="13" formatCode="0%"/>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numFmt numFmtId="13" formatCode="0%"/>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numFmt numFmtId="13" formatCode="0%"/>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numFmt numFmtId="13" formatCode="0%"/>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numFmt numFmtId="13" formatCode="0%"/>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numFmt numFmtId="13" formatCode="0%"/>
      <border diagonalUp="0" diagonalDown="0">
        <left/>
        <right/>
        <top style="thin">
          <color theme="8"/>
        </top>
        <bottom/>
        <vertical/>
      </border>
    </dxf>
    <dxf>
      <font>
        <b val="0"/>
        <i val="0"/>
        <strike val="0"/>
        <condense val="0"/>
        <extend val="0"/>
        <outline val="0"/>
        <shadow val="0"/>
        <u val="none"/>
        <vertAlign val="baseline"/>
        <sz val="11"/>
        <color theme="1"/>
        <name val="Calibri"/>
        <family val="2"/>
        <scheme val="minor"/>
      </font>
      <numFmt numFmtId="2" formatCode="0.00"/>
      <border diagonalUp="0" diagonalDown="0">
        <left/>
        <right/>
        <top style="thin">
          <color theme="8"/>
        </top>
        <bottom/>
        <vertical/>
      </border>
    </dxf>
    <dxf>
      <font>
        <b val="0"/>
        <i val="0"/>
        <strike val="0"/>
        <condense val="0"/>
        <extend val="0"/>
        <outline val="0"/>
        <shadow val="0"/>
        <u val="none"/>
        <vertAlign val="baseline"/>
        <sz val="11"/>
        <color theme="1"/>
        <name val="Calibri"/>
        <family val="2"/>
        <scheme val="minor"/>
      </font>
      <numFmt numFmtId="2" formatCode="0.00"/>
      <border diagonalUp="0" diagonalDown="0">
        <left/>
        <right/>
        <top style="thin">
          <color theme="8"/>
        </top>
        <bottom/>
        <vertical/>
      </border>
    </dxf>
    <dxf>
      <font>
        <b val="0"/>
        <i val="0"/>
        <strike val="0"/>
        <condense val="0"/>
        <extend val="0"/>
        <outline val="0"/>
        <shadow val="0"/>
        <u val="none"/>
        <vertAlign val="baseline"/>
        <sz val="11"/>
        <color theme="1"/>
        <name val="Calibri"/>
        <family val="2"/>
        <scheme val="minor"/>
      </font>
      <numFmt numFmtId="2" formatCode="0.00"/>
      <border diagonalUp="0" diagonalDown="0">
        <left/>
        <right/>
        <top style="thin">
          <color theme="8"/>
        </top>
        <bottom/>
        <vertical/>
      </border>
    </dxf>
    <dxf>
      <font>
        <b val="0"/>
        <i val="0"/>
        <strike val="0"/>
        <condense val="0"/>
        <extend val="0"/>
        <outline val="0"/>
        <shadow val="0"/>
        <u val="none"/>
        <vertAlign val="baseline"/>
        <sz val="11"/>
        <color theme="1"/>
        <name val="Calibri"/>
        <family val="2"/>
        <scheme val="minor"/>
      </font>
      <numFmt numFmtId="2" formatCode="0.00"/>
      <border diagonalUp="0" diagonalDown="0">
        <left/>
        <right/>
        <top style="thin">
          <color theme="8"/>
        </top>
        <bottom/>
        <vertical/>
      </border>
    </dxf>
    <dxf>
      <font>
        <b val="0"/>
        <i val="0"/>
        <strike val="0"/>
        <condense val="0"/>
        <extend val="0"/>
        <outline val="0"/>
        <shadow val="0"/>
        <u val="none"/>
        <vertAlign val="baseline"/>
        <sz val="11"/>
        <color theme="1"/>
        <name val="Calibri"/>
        <family val="2"/>
        <scheme val="minor"/>
      </font>
      <numFmt numFmtId="2" formatCode="0.00"/>
      <border diagonalUp="0" diagonalDown="0">
        <left/>
        <right/>
        <top style="thin">
          <color theme="8"/>
        </top>
        <bottom/>
        <vertical/>
      </border>
    </dxf>
    <dxf>
      <font>
        <b val="0"/>
        <i val="0"/>
        <strike val="0"/>
        <condense val="0"/>
        <extend val="0"/>
        <outline val="0"/>
        <shadow val="0"/>
        <u val="none"/>
        <vertAlign val="baseline"/>
        <sz val="11"/>
        <color theme="1"/>
        <name val="Calibri"/>
        <family val="2"/>
        <scheme val="minor"/>
      </font>
      <numFmt numFmtId="2" formatCode="0.00"/>
      <border diagonalUp="0" diagonalDown="0">
        <left/>
        <right/>
        <top style="thin">
          <color theme="8"/>
        </top>
        <bottom/>
        <vertical/>
      </border>
    </dxf>
    <dxf>
      <font>
        <b val="0"/>
        <i val="0"/>
        <strike val="0"/>
        <condense val="0"/>
        <extend val="0"/>
        <outline val="0"/>
        <shadow val="0"/>
        <u val="none"/>
        <vertAlign val="baseline"/>
        <sz val="11"/>
        <color theme="1"/>
        <name val="Calibri"/>
        <family val="2"/>
        <scheme val="minor"/>
      </font>
      <border diagonalUp="0" diagonalDown="0">
        <left/>
        <right/>
        <top style="thin">
          <color theme="8"/>
        </top>
        <bottom/>
        <vertical/>
      </border>
    </dxf>
    <dxf>
      <font>
        <b val="0"/>
        <i val="0"/>
        <strike val="0"/>
        <condense val="0"/>
        <extend val="0"/>
        <outline val="0"/>
        <shadow val="0"/>
        <u val="none"/>
        <vertAlign val="baseline"/>
        <sz val="11"/>
        <color theme="1"/>
        <name val="Calibri"/>
        <family val="2"/>
        <scheme val="minor"/>
      </font>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border diagonalUp="0" diagonalDown="0">
        <left/>
        <right/>
        <top style="thin">
          <color theme="8"/>
        </top>
        <bottom/>
        <vertical/>
        <horizontal/>
      </border>
    </dxf>
    <dxf>
      <font>
        <b val="0"/>
        <i val="0"/>
        <strike val="0"/>
        <condense val="0"/>
        <extend val="0"/>
        <outline val="0"/>
        <shadow val="0"/>
        <u val="none"/>
        <vertAlign val="baseline"/>
        <sz val="11"/>
        <color theme="1"/>
        <name val="Calibri"/>
        <family val="2"/>
        <scheme val="minor"/>
      </font>
      <numFmt numFmtId="13" formatCode="0%"/>
      <border diagonalUp="0" diagonalDown="0">
        <left/>
        <right/>
        <top style="thin">
          <color theme="8"/>
        </top>
        <bottom/>
        <vertical/>
        <horizontal/>
      </border>
    </dxf>
    <dxf>
      <border diagonalUp="0" diagonalDown="0">
        <left style="medium">
          <color theme="8"/>
        </left>
        <right style="medium">
          <color theme="8"/>
        </right>
        <top style="medium">
          <color theme="8"/>
        </top>
        <bottom style="medium">
          <color theme="8"/>
        </bottom>
      </border>
    </dxf>
    <dxf>
      <font>
        <b val="0"/>
        <i val="0"/>
        <strike val="0"/>
        <condense val="0"/>
        <extend val="0"/>
        <outline val="0"/>
        <shadow val="0"/>
        <u val="none"/>
        <vertAlign val="baseline"/>
        <sz val="11"/>
        <color theme="1"/>
        <name val="Calibri"/>
        <family val="2"/>
        <scheme val="minor"/>
      </font>
    </dxf>
    <dxf>
      <border>
        <bottom style="medium">
          <color theme="8"/>
        </bottom>
      </border>
    </dxf>
    <dxf>
      <font>
        <b/>
        <i val="0"/>
        <strike val="0"/>
        <condense val="0"/>
        <extend val="0"/>
        <outline val="0"/>
        <shadow val="0"/>
        <u val="none"/>
        <vertAlign val="baseline"/>
        <sz val="11"/>
        <color theme="0"/>
        <name val="Calibri"/>
        <family val="2"/>
        <scheme val="minor"/>
      </font>
      <fill>
        <patternFill patternType="solid">
          <fgColor theme="8"/>
          <bgColor theme="8"/>
        </patternFill>
      </fill>
      <alignment horizontal="center" vertical="center" textRotation="0" wrapText="1" indent="0" justifyLastLine="0" shrinkToFit="0" readingOrder="0"/>
      <border diagonalUp="0" diagonalDown="0">
        <left/>
        <right/>
        <top/>
        <bottom/>
        <vertical/>
        <horizontal/>
      </border>
    </dxf>
    <dxf>
      <numFmt numFmtId="13" formatCode="0%"/>
      <border diagonalUp="0" diagonalDown="0">
        <left/>
        <right style="medium">
          <color theme="8"/>
        </right>
        <top/>
        <bottom/>
        <vertical/>
        <horizontal/>
      </border>
    </dxf>
    <dxf>
      <numFmt numFmtId="13" formatCode="0%"/>
    </dxf>
    <dxf>
      <border diagonalUp="0" diagonalDown="0">
        <left style="medium">
          <color theme="8"/>
        </left>
        <right/>
        <top/>
        <bottom/>
        <vertical/>
        <horizontal/>
      </border>
    </dxf>
    <dxf>
      <alignment horizontal="center"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22/10/relationships/richValueRel" Target="richData/richValueRel.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eetMetadata" Target="metadata.xml"/><Relationship Id="rId17" Type="http://schemas.openxmlformats.org/officeDocument/2006/relationships/calcChain" Target="calcChain.xml"/><Relationship Id="rId2" Type="http://schemas.openxmlformats.org/officeDocument/2006/relationships/worksheet" Target="worksheets/sheet2.xml"/><Relationship Id="rId16" Type="http://schemas.microsoft.com/office/2017/06/relationships/rdRichValueTypes" Target="richData/rdRichValueTyp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microsoft.com/office/2017/06/relationships/rdRichValueStructure" Target="richData/rdrichvaluestructure.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microsoft.com/office/2017/06/relationships/rdRichValue" Target="richData/rdrichvalue.xml"/></Relationships>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BF3B3FB0-9D8C-4887-8966-DDD8E3F3A7DB}" name="Tabla1" displayName="Tabla1" ref="B4:L40" totalsRowShown="0" headerRowDxfId="123">
  <autoFilter ref="B4:L40" xr:uid="{BF3B3FB0-9D8C-4887-8966-DDD8E3F3A7DB}"/>
  <tableColumns count="11">
    <tableColumn id="1" xr3:uid="{6847EECE-E796-4397-9F59-FCF1298E798E}" name="ID Alimentador" dataDxfId="122"/>
    <tableColumn id="2" xr3:uid="{3075F7F8-7444-4288-BE38-D53336F4B888}" name="Nombre Alimentador"/>
    <tableColumn id="3" xr3:uid="{F0088EC4-A247-4640-B6C0-D9DCAA0BD509}" name="Tensión Nominal [kV]"/>
    <tableColumn id="4" xr3:uid="{A42A136F-EF51-4EA3-B735-20DF6E47DCD7}" name="Capacidad Nominal [MVA]"/>
    <tableColumn id="5" xr3:uid="{90DC14A3-3D69-4F82-950E-D13227EECF55}" name="Demanda Máxima 2024 [MVA]"/>
    <tableColumn id="6" xr3:uid="{A464AAD9-02C4-41C7-A4D2-5CBCC9909E5C}" name="FU 2024 [%]" dataDxfId="121" dataCellStyle="Porcentaje">
      <calculatedColumnFormula>IFERROR(F5/E5,0)</calculatedColumnFormula>
    </tableColumn>
    <tableColumn id="7" xr3:uid="{43F47617-ACD0-43BE-9A2B-C0F7B3091504}" name="Subestación Primaria de Origen"/>
    <tableColumn id="8" xr3:uid="{1D8F4D01-3976-458C-A001-F6BC753EED5F}" name="Transformador AT/MT"/>
    <tableColumn id="9" xr3:uid="{049F93D3-D608-49F4-96EF-592625BFB58C}" name="Capacidad Nominal TR AT/MT [MVA]"/>
    <tableColumn id="10" xr3:uid="{8E2D051D-87FD-4A89-B3D0-931F016A0F01}" name="Demanda Máxima 2024 TR AT/MT [MVA]"/>
    <tableColumn id="11" xr3:uid="{33473C2D-D17A-4DB8-BED1-92BF34BBC06A}" name="FU TR AT/MT 2024 [%]" dataDxfId="120">
      <calculatedColumnFormula>IFERROR(K5/J5,0)</calculatedColumnFormula>
    </tableColumn>
  </tableColumns>
  <tableStyleInfo name="TableStyleLight13"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EA97139-FB64-45A2-B383-33ADE28A03AD}" name="Tabla2" displayName="Tabla2" ref="B6:AL39" totalsRowShown="0" headerRowDxfId="119" dataDxfId="117" headerRowBorderDxfId="118" tableBorderDxfId="116" dataCellStyle="Porcentaje">
  <autoFilter ref="B6:AL39" xr:uid="{5EA97139-FB64-45A2-B383-33ADE28A03AD}"/>
  <tableColumns count="37">
    <tableColumn id="37" xr3:uid="{5A77C28F-96B2-4191-AE32-40BA30A1CE34}" name="Plan" dataDxfId="115" dataCellStyle="Porcentaje"/>
    <tableColumn id="1" xr3:uid="{5B3599F2-EF12-4C05-9707-BD9C2A2F4808}" name="ID Alimentador" dataDxfId="114"/>
    <tableColumn id="2" xr3:uid="{04CB92B9-80A3-4D70-8B56-EAB638D80136}" name="Nombre Alimentador" dataDxfId="113"/>
    <tableColumn id="36" xr3:uid="{3D9F1EF4-4BA7-4D96-A747-E6B2884B7C95}" name="SE-Transformador" dataDxfId="112"/>
    <tableColumn id="3" xr3:uid="{710852BC-91AA-4129-B17C-0542D9685576}" name="Capacidad Nominal Alim [MVA]" dataDxfId="111"/>
    <tableColumn id="4" xr3:uid="{B3053748-4626-469F-AF72-C377592AB653}" name="Demanda Máxima 2024 [MVA]" dataDxfId="110"/>
    <tableColumn id="30" xr3:uid="{F17F100B-4169-4F7E-9175-A557E5E7091C}" name="Tasa 2025" dataDxfId="109"/>
    <tableColumn id="31" xr3:uid="{B19235CE-E237-4E40-BA4F-F9F0126D65C3}" name="Tasa 2026" dataDxfId="108"/>
    <tableColumn id="32" xr3:uid="{594A5B0B-BF0A-4C9F-B5B2-AEE5F2A7B363}" name="Tasa 2027" dataDxfId="107"/>
    <tableColumn id="33" xr3:uid="{69347392-B6C5-43F2-BDE0-9F7CCE987010}" name="Tasa 2028" dataDxfId="106"/>
    <tableColumn id="34" xr3:uid="{BA4CF6B3-FAD0-4014-ADEF-181F23A4CDE4}" name="Tasa 2029" dataDxfId="105"/>
    <tableColumn id="35" xr3:uid="{AC73CC48-3F14-436A-96B6-CB8B6D3FFBC2}" name="Tasa 2030" dataDxfId="104"/>
    <tableColumn id="18" xr3:uid="{AE0BD660-2398-4D7F-A880-31502620D7EA}" name="Requerimientos de Suministro 2025 [MVA]" dataDxfId="103"/>
    <tableColumn id="19" xr3:uid="{B81A0371-850A-4F24-947B-DB17C6DB993E}" name="Requerimientos de Suministro 2026 [MVA]" dataDxfId="102"/>
    <tableColumn id="20" xr3:uid="{6E4201B0-ABA3-45B3-8ED1-1F0C90BE124D}" name="Requerimientos de Suministro 2027 [MVA]" dataDxfId="101"/>
    <tableColumn id="21" xr3:uid="{0B1EC1C7-F370-4F7A-9921-0A52C4AA0CEC}" name="Requerimientos de Suministro 2028 [MVA]" dataDxfId="100"/>
    <tableColumn id="22" xr3:uid="{FFDF9359-23D5-4E85-B57D-7A1801144CCA}" name="Requerimientos de Suministro 2029 [MVA]" dataDxfId="99"/>
    <tableColumn id="23" xr3:uid="{348512E4-E7EB-4A02-B534-48C0611F07AC}" name="Requerimientos de Suministro 2030 [MVA]" dataDxfId="98"/>
    <tableColumn id="24" xr3:uid="{C5B356DA-79C2-425A-8E12-59317A2FC182}" name="Transferencias de Carga 2025 [MVA]" dataDxfId="97"/>
    <tableColumn id="25" xr3:uid="{1558EDF2-8FD4-4C13-AEFE-8B47D2BC3C74}" name="Transferencias de Carga 2026 [MVA]" dataDxfId="96"/>
    <tableColumn id="26" xr3:uid="{0DB60015-0FA6-43E9-939C-ABDCD112271F}" name="Transferencias de Carga 2027 [MVA]" dataDxfId="95"/>
    <tableColumn id="27" xr3:uid="{50A88ED3-413A-4D8A-9F75-290BBC5F0AD0}" name="Transferencias de Carga 2028 [MVA]" dataDxfId="94"/>
    <tableColumn id="28" xr3:uid="{0D7FD228-691F-4557-9011-747DDD904DEB}" name="Transferencias de Carga 2029 [MVA]" dataDxfId="93"/>
    <tableColumn id="29" xr3:uid="{22907D02-0901-406B-AA2C-98A8ED7D4425}" name="Transferencias de Carga 2030 [MVA]" dataDxfId="92"/>
    <tableColumn id="5" xr3:uid="{9DC98A0B-D083-4FA9-BA1F-4156AC58DCAA}" name="Demanda Alim 2025 [MVA] SP" dataDxfId="91">
      <calculatedColumnFormula>Tabla2[[#This Row],[Demanda Máxima 2024 '[MVA']]]*Tabla2[[#This Row],[Tasa 2025]]+Tabla2[[#This Row],[Requerimientos de Suministro 2025 '[MVA']]]+Tabla2[[#This Row],[Transferencias de Carga 2025 '[MVA']]]</calculatedColumnFormula>
    </tableColumn>
    <tableColumn id="6" xr3:uid="{C9087784-DA06-4731-949A-5ABE986EA41E}" name="Demanda Alim 2026 [MVA] SP" dataDxfId="90">
      <calculatedColumnFormula>+Tabla2[[#This Row],[Demanda Alim 2025 '[MVA'] SP]]*Tabla2[[#This Row],[Tasa 2026]]+Tabla2[[#This Row],[Requerimientos de Suministro 2026 '[MVA']]]+Tabla2[[#This Row],[Transferencias de Carga 2026 '[MVA']]]</calculatedColumnFormula>
    </tableColumn>
    <tableColumn id="7" xr3:uid="{2D7F5EE7-429D-445A-B756-DCD13F2B28AD}" name="Demanda Alim 2027 [MVA] SP" dataDxfId="89">
      <calculatedColumnFormula>+Tabla2[[#This Row],[Demanda Alim 2026 '[MVA'] SP]]*Tabla2[[#This Row],[Tasa 2027]]+Tabla2[[#This Row],[Requerimientos de Suministro 2027 '[MVA']]]+Tabla2[[#This Row],[Transferencias de Carga 2027 '[MVA']]]</calculatedColumnFormula>
    </tableColumn>
    <tableColumn id="8" xr3:uid="{37ADA0D9-11E5-4515-B60B-3635B5F61D08}" name="Demanda Alim 2028 [MVA] SP" dataDxfId="88">
      <calculatedColumnFormula>+Tabla2[[#This Row],[Demanda Alim 2027 '[MVA'] SP]]*Tabla2[[#This Row],[Tasa 2028]]+Tabla2[[#This Row],[Requerimientos de Suministro 2028 '[MVA']]]+Tabla2[[#This Row],[Transferencias de Carga 2028 '[MVA']]]</calculatedColumnFormula>
    </tableColumn>
    <tableColumn id="9" xr3:uid="{5599DCED-F1D1-43D0-9B4A-A831E353F4E2}" name="Demanda Alim 2029 [MVA] SP" dataDxfId="87">
      <calculatedColumnFormula>+Tabla2[[#This Row],[Demanda Alim 2028 '[MVA'] SP]]*Tabla2[[#This Row],[Tasa 2029]]+Tabla2[[#This Row],[Requerimientos de Suministro 2029 '[MVA']]]+Tabla2[[#This Row],[Transferencias de Carga 2029 '[MVA']]]</calculatedColumnFormula>
    </tableColumn>
    <tableColumn id="10" xr3:uid="{7D85ECE4-2854-4702-93D3-B4FE1107902D}" name="Demanda Alim 2030 [MVA] SP" dataDxfId="86">
      <calculatedColumnFormula>+Tabla2[[#This Row],[Demanda Alim 2029 '[MVA'] SP]]*Tabla2[[#This Row],[Tasa 2030]]+Tabla2[[#This Row],[Requerimientos de Suministro 2030 '[MVA']]]+Tabla2[[#This Row],[Transferencias de Carga 2030 '[MVA']]]</calculatedColumnFormula>
    </tableColumn>
    <tableColumn id="11" xr3:uid="{BEA81DB2-B98F-4238-BDF4-7D6774076020}" name="FU 2024 [%]" dataDxfId="85" dataCellStyle="Porcentaje">
      <calculatedColumnFormula>IFERROR(G7/$F7,0)</calculatedColumnFormula>
    </tableColumn>
    <tableColumn id="12" xr3:uid="{6D1302EE-92B2-48FC-A212-E241BA43D288}" name="FU Alim 2025 [%] SP" dataDxfId="84" dataCellStyle="Porcentaje">
      <calculatedColumnFormula>IFERROR(Z7/$F7,0)</calculatedColumnFormula>
    </tableColumn>
    <tableColumn id="13" xr3:uid="{F8C72994-560F-479D-9D30-F2EDB68B8FA6}" name="FU Alim 2026 [%] SP" dataDxfId="83" dataCellStyle="Porcentaje">
      <calculatedColumnFormula>IFERROR(AA7/$F7,0)</calculatedColumnFormula>
    </tableColumn>
    <tableColumn id="14" xr3:uid="{4E0E58D6-2782-4114-A513-89AE13B2D4F8}" name="FU Alim 2027 [%] SP" dataDxfId="82" dataCellStyle="Porcentaje">
      <calculatedColumnFormula>IFERROR(AB7/$F7,0)</calculatedColumnFormula>
    </tableColumn>
    <tableColumn id="15" xr3:uid="{52EBA46E-AEFC-4410-BBE5-79785FCAE3CF}" name="FU Alim 2028 [%] SP" dataDxfId="81" dataCellStyle="Porcentaje">
      <calculatedColumnFormula>IFERROR(AC7/$F7,0)</calculatedColumnFormula>
    </tableColumn>
    <tableColumn id="16" xr3:uid="{53550880-B84C-4F72-90E3-79F812C555BC}" name="FU Alim 2029 [%] SP" dataDxfId="80" dataCellStyle="Porcentaje">
      <calculatedColumnFormula>IFERROR(AD7/$F7,0)</calculatedColumnFormula>
    </tableColumn>
    <tableColumn id="17" xr3:uid="{EB574D4A-D2E3-4DB0-8A2C-5C8FF3D2E917}" name="FU Alim 2030 [%] SP" dataDxfId="79" dataCellStyle="Porcentaje">
      <calculatedColumnFormula>IFERROR(AE7/$F7,0)</calculatedColumnFormula>
    </tableColumn>
  </tableColumns>
  <tableStyleInfo name="TableStyleLight13"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A0F0949C-AE8F-4030-B64F-E3F8EF3AC030}" name="Tabla26" displayName="Tabla26" ref="B5:AL40" totalsRowShown="0" headerRowDxfId="78" dataDxfId="77" tableBorderDxfId="76" dataCellStyle="Porcentaje">
  <autoFilter ref="B5:AL40" xr:uid="{5EA97139-FB64-45A2-B383-33ADE28A03AD}"/>
  <tableColumns count="37">
    <tableColumn id="37" xr3:uid="{8F982D45-91D6-48AE-99DA-009201217CF7}" name="Plan" dataDxfId="75" dataCellStyle="Porcentaje"/>
    <tableColumn id="1" xr3:uid="{B36AE709-757F-49C5-AA81-4CEB43ECB978}" name="ID Alimentador" dataDxfId="74"/>
    <tableColumn id="2" xr3:uid="{91F6FE6A-F19A-4B28-AEC5-6CDB980F36A5}" name="Nombre Alimentador" dataDxfId="73"/>
    <tableColumn id="36" xr3:uid="{E231FDB7-B2F3-415F-BCFE-34FD3DBC4E61}" name="SE-Transformador" dataDxfId="72"/>
    <tableColumn id="3" xr3:uid="{3A02BE8C-4B4B-4160-9F99-5EEB097B54BC}" name="Capacidad Nominal [MVA]" dataDxfId="71"/>
    <tableColumn id="4" xr3:uid="{1C1E10B6-85B5-4E53-9A18-B8F075CFAE98}" name="Demanda Máxima 2024 [MVA]" dataDxfId="70"/>
    <tableColumn id="30" xr3:uid="{6A9F2286-3D52-4162-BA4C-2948193D5ABE}" name="Tasa 2025" dataDxfId="69"/>
    <tableColumn id="31" xr3:uid="{FE4917C2-D23C-4AB4-8503-6423D8E7957B}" name="Tasa 2026" dataDxfId="68"/>
    <tableColumn id="32" xr3:uid="{400CB2D4-4C9A-46B2-BE40-8CF3A038D444}" name="Tasa 2027" dataDxfId="67"/>
    <tableColumn id="33" xr3:uid="{E009EE3D-D865-4B90-BE96-F235D2CBCF4D}" name="Tasa 2028" dataDxfId="66"/>
    <tableColumn id="34" xr3:uid="{BF296991-11F6-4482-AB72-3CE874671052}" name="Tasa 2029" dataDxfId="65"/>
    <tableColumn id="35" xr3:uid="{0878551C-2349-45BA-8E72-2DCBB5056A87}" name="Tasa 2030" dataDxfId="64"/>
    <tableColumn id="18" xr3:uid="{03F14F0B-0E2A-4377-8C47-BB6CC4BE7D02}" name="Requerimientos de Suministro 2025 [MVA]" dataDxfId="63"/>
    <tableColumn id="19" xr3:uid="{C958F392-9D4F-41BB-A9DD-C2AC2CCEEB76}" name="Requerimientos de Suministro 2026 [MVA]" dataDxfId="62"/>
    <tableColumn id="20" xr3:uid="{DE1B1AE6-6ED5-4386-8061-6782644345B4}" name="Requerimientos de Suministro 2027 [MVA]" dataDxfId="61"/>
    <tableColumn id="21" xr3:uid="{884BA011-3DB9-4B3C-A757-B2CE6AF14A58}" name="Requerimientos de Suministro 2028 [MVA]" dataDxfId="60"/>
    <tableColumn id="22" xr3:uid="{703B6C1F-6B7D-46D2-8D0B-4EF4C731FDF0}" name="Requerimientos de Suministro 2029 [MVA]" dataDxfId="59"/>
    <tableColumn id="23" xr3:uid="{166AFE2A-404B-4D0F-B1AB-25D504B72A4B}" name="Requerimientos de Suministro 2030 [MVA]" dataDxfId="58"/>
    <tableColumn id="24" xr3:uid="{8A7863FE-6BD7-455A-94B7-7AA8330D2912}" name="Transferencias de Carga 2025 [MVA]" dataDxfId="57"/>
    <tableColumn id="25" xr3:uid="{F37F5D9D-41EE-4963-ACF7-596CB2ADDD93}" name="Transferencias de Carga 2026 [MVA]" dataDxfId="56"/>
    <tableColumn id="26" xr3:uid="{51422898-74D6-4780-963F-D3448EE7DA12}" name="Transferencias de Carga 2027 [MVA]" dataDxfId="55"/>
    <tableColumn id="27" xr3:uid="{6A9FEABD-C5D6-4865-9C15-DD07EAF84B51}" name="Transferencias de Carga 2028 [MVA]" dataDxfId="54"/>
    <tableColumn id="28" xr3:uid="{8AB48D90-B681-44A3-A5C2-765939BF8A99}" name="Transferencias de Carga 2029 [MVA]" dataDxfId="53"/>
    <tableColumn id="29" xr3:uid="{0CA83221-95F5-42F3-8D34-9958313FC649}" name="Transferencias de Carga 2030 [MVA]" dataDxfId="52"/>
    <tableColumn id="5" xr3:uid="{29C48E80-1BA1-4CCB-86C0-D7E2FDE5BDB5}" name="Demanda Alim 2025 [MVA] SP" dataDxfId="51">
      <calculatedColumnFormula>IFERROR(Tabla26[[#This Row],[Demanda Máxima 2024 '[MVA']]]*Tabla26[[#This Row],[Tasa 2025]]+Tabla26[[#This Row],[Requerimientos de Suministro 2025 '[MVA']]]+Tabla26[[#This Row],[Transferencias de Carga 2025 '[MVA']]],0)</calculatedColumnFormula>
    </tableColumn>
    <tableColumn id="6" xr3:uid="{63B70DC8-9C0D-474B-B63C-421EA6613E17}" name="Demanda Alim 2026 [MVA] SP" dataDxfId="50">
      <calculatedColumnFormula>IFERROR(Tabla26[[#This Row],[Demanda Alim 2025 '[MVA'] SP]]*Tabla26[[#This Row],[Tasa 2026]]+Tabla26[[#This Row],[Requerimientos de Suministro 2026 '[MVA']]]+Tabla26[[#This Row],[Transferencias de Carga 2026 '[MVA']]],0)</calculatedColumnFormula>
    </tableColumn>
    <tableColumn id="7" xr3:uid="{5395A37B-72DB-4CBC-A2E9-79909BF4CFFB}" name="Demanda Alim 2027 [MVA] SP" dataDxfId="49">
      <calculatedColumnFormula>IFERROR(Tabla26[[#This Row],[Demanda Alim 2026 '[MVA'] SP]]*Tabla26[[#This Row],[Tasa 2027]]+Tabla26[[#This Row],[Requerimientos de Suministro 2027 '[MVA']]]+Tabla26[[#This Row],[Transferencias de Carga 2027 '[MVA']]],0)</calculatedColumnFormula>
    </tableColumn>
    <tableColumn id="8" xr3:uid="{55A123F8-74B0-4A0F-95C5-EDA85CCB74CE}" name="Demanda Alim 2028 [MVA] SP" dataDxfId="48">
      <calculatedColumnFormula>IFERROR(Tabla26[[#This Row],[Demanda Alim 2026 '[MVA'] SP]]*Tabla26[[#This Row],[Tasa 2027]]+Tabla26[[#This Row],[Requerimientos de Suministro 2027 '[MVA']]]+Tabla26[[#This Row],[Transferencias de Carga 2027 '[MVA']]],0)</calculatedColumnFormula>
    </tableColumn>
    <tableColumn id="9" xr3:uid="{C362DB15-EA07-47F3-84F9-E4C28C9355B2}" name="Demanda Alim 2029 [MVA] SP" dataDxfId="47">
      <calculatedColumnFormula>IFERROR(Tabla26[[#This Row],[Demanda Alim 2027 '[MVA'] SP]]*Tabla26[[#This Row],[Tasa 2028]]+Tabla26[[#This Row],[Requerimientos de Suministro 2028 '[MVA']]]+Tabla26[[#This Row],[Transferencias de Carga 2028 '[MVA']]],0)</calculatedColumnFormula>
    </tableColumn>
    <tableColumn id="10" xr3:uid="{788D41AF-6DA9-47FC-97FD-010F4E6D39D1}" name="Demanda Alim 2030 [MVA] SP" dataDxfId="46">
      <calculatedColumnFormula>IFERROR(Tabla26[[#This Row],[Demanda Alim 2027 '[MVA'] SP]]*Tabla26[[#This Row],[Tasa 2028]]+Tabla26[[#This Row],[Requerimientos de Suministro 2028 '[MVA']]]+Tabla26[[#This Row],[Transferencias de Carga 2028 '[MVA']]],0)</calculatedColumnFormula>
    </tableColumn>
    <tableColumn id="11" xr3:uid="{C966A620-BCAA-40B7-99E5-1ABFE86209CE}" name="FU 2024 [%]" dataDxfId="45" dataCellStyle="Porcentaje">
      <calculatedColumnFormula>IFERROR(G6/$F6,0)</calculatedColumnFormula>
    </tableColumn>
    <tableColumn id="12" xr3:uid="{5C91C47D-F851-498D-B3B4-E5794ADC203D}" name="FU Alim 2025 [%] SP" dataDxfId="44" dataCellStyle="Porcentaje">
      <calculatedColumnFormula>IFERROR(Z6/$F6,0)</calculatedColumnFormula>
    </tableColumn>
    <tableColumn id="13" xr3:uid="{660939EA-4B43-47B8-ABC0-6E1AFF457D5E}" name="FU Alim 2026 [%] SP" dataDxfId="43" dataCellStyle="Porcentaje">
      <calculatedColumnFormula>IFERROR(AA6/$F6,0)</calculatedColumnFormula>
    </tableColumn>
    <tableColumn id="14" xr3:uid="{F48A8240-2D56-40A5-8056-248A06FB027B}" name="FU Alim 2027 [%] SP" dataDxfId="42" dataCellStyle="Porcentaje">
      <calculatedColumnFormula>IFERROR(AB6/$F6,0)</calculatedColumnFormula>
    </tableColumn>
    <tableColumn id="15" xr3:uid="{FD81A3F9-79E4-4CDC-B265-3C200FC17368}" name="FU Alim 2028 [%] SP" dataDxfId="41" dataCellStyle="Porcentaje">
      <calculatedColumnFormula>IFERROR(AC6/$F6,0)</calculatedColumnFormula>
    </tableColumn>
    <tableColumn id="16" xr3:uid="{72D0CF3E-528C-4A61-BD38-63E439019159}" name="FU Alim 2029 [%] SP" dataDxfId="40" dataCellStyle="Porcentaje">
      <calculatedColumnFormula>IFERROR(AD6/$F6,0)</calculatedColumnFormula>
    </tableColumn>
    <tableColumn id="17" xr3:uid="{27D5E3CA-FA7C-493F-9BD0-5DCCA301B2AD}" name="FU Alim 2030 [%] SP" dataDxfId="39" dataCellStyle="Porcentaje">
      <calculatedColumnFormula>IFERROR(AE6/$F6,0)</calculatedColumnFormula>
    </tableColumn>
  </tableColumns>
  <tableStyleInfo name="TableStyleLight13"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F223AB2C-9D09-4AF8-B352-B5C318F3E2C5}" name="Tabla267" displayName="Tabla267" ref="B6:AK31" totalsRowShown="0" headerRowDxfId="38" dataDxfId="37" tableBorderDxfId="36" dataCellStyle="Porcentaje">
  <autoFilter ref="B6:AK31" xr:uid="{F223AB2C-9D09-4AF8-B352-B5C318F3E2C5}"/>
  <tableColumns count="36">
    <tableColumn id="56" xr3:uid="{F1DB7CC8-4762-4AAB-90EF-7D4BDCA5CEC0}" name="Plan" dataDxfId="35" dataCellStyle="Porcentaje"/>
    <tableColumn id="1" xr3:uid="{4BE2A559-B3AA-4BF9-A6EB-AD78AB4C95F3}" name="Subestacion" dataDxfId="34"/>
    <tableColumn id="2" xr3:uid="{8C49F5EE-7F8A-4F46-951E-6BCE7007ADD6}" name="Transformador" dataDxfId="33"/>
    <tableColumn id="3" xr3:uid="{C75DDCC7-8B5F-4A19-99EC-B964117EC91B}" name="Capacidad Nominal [MVA]" dataDxfId="32"/>
    <tableColumn id="4" xr3:uid="{653739AB-3E1D-40B7-8137-8609418C8518}" name="Demanda Máxima 2024 [MVA]" dataDxfId="31"/>
    <tableColumn id="30" xr3:uid="{EBE4298B-3300-4F2D-B225-1D1341F1709C}" name="Tasa 2025" dataDxfId="30"/>
    <tableColumn id="31" xr3:uid="{7C1DEC8D-FFFC-43E5-919E-B512DCB96013}" name="Tasa 2026" dataDxfId="29"/>
    <tableColumn id="32" xr3:uid="{9F6035E4-969F-4000-8B92-E7FC93F7D64B}" name="Tasa 2027" dataDxfId="28"/>
    <tableColumn id="33" xr3:uid="{AB33796D-AFBF-4A3C-99CE-EC2518C95630}" name="Tasa 2028" dataDxfId="27"/>
    <tableColumn id="34" xr3:uid="{EF05EAE1-AC26-4F1D-91FD-818708E7FEDC}" name="Tasa 2029" dataDxfId="26"/>
    <tableColumn id="35" xr3:uid="{4769BCEA-E87A-4BDD-8B3A-3BC6675B0D9F}" name="Tasa 2030" dataDxfId="25"/>
    <tableColumn id="18" xr3:uid="{9AEADD4F-4186-45A8-954E-833952A07372}" name="Requerimientos de Suministro 2025 [MVA]" dataDxfId="24"/>
    <tableColumn id="19" xr3:uid="{C60C00FA-81DF-4C70-835F-E373BEF3CC52}" name="Requerimientos de Suministro 2026 [MVA]" dataDxfId="23"/>
    <tableColumn id="20" xr3:uid="{577E657B-40E5-4007-B2BB-A422C0643FAC}" name="Requerimientos de Suministro 2027 [MVA]" dataDxfId="22"/>
    <tableColumn id="21" xr3:uid="{AAA9FA65-3996-4CEF-8143-0F3D6A989CD7}" name="Requerimientos de Suministro 2028 [MVA]" dataDxfId="21"/>
    <tableColumn id="22" xr3:uid="{C82E024C-897E-4B7C-BD6C-95B4EADBC6FD}" name="Requerimientos de Suministro 2029 [MVA]" dataDxfId="20"/>
    <tableColumn id="23" xr3:uid="{1B455D56-5852-4D0F-AED1-69AE3F321839}" name="Requerimientos de Suministro 2030 [MVA]" dataDxfId="19"/>
    <tableColumn id="37" xr3:uid="{5B17ECAF-7500-43AD-AB82-42FDEF97AE70}" name="Transferencias de Carga 2025 [MVA]" dataDxfId="18" dataCellStyle="Porcentaje"/>
    <tableColumn id="38" xr3:uid="{23C69434-8A0F-4169-8634-AEBAC05B7A45}" name="Transferencias de Carga 2026 [MVA]" dataDxfId="17" dataCellStyle="Porcentaje"/>
    <tableColumn id="39" xr3:uid="{6063A5A3-6843-4C2F-9187-20E27B59117E}" name="Transferencias de Carga 2027 [MVA]" dataDxfId="16" dataCellStyle="Porcentaje"/>
    <tableColumn id="40" xr3:uid="{D4299F98-F3D5-464E-BAF1-83115AEB7FEB}" name="Transferencias de Carga 2028 [MVA]" dataDxfId="15" dataCellStyle="Porcentaje"/>
    <tableColumn id="41" xr3:uid="{38ECD55B-4765-4033-8854-CFEF5F9766EC}" name="Transferencias de Carga 2029 [MVA]" dataDxfId="14" dataCellStyle="Porcentaje"/>
    <tableColumn id="42" xr3:uid="{571EFD2D-9976-43AA-912C-E382FF77F639}" name="Transferencias de Carga 2030 [MVA]" dataDxfId="13" dataCellStyle="Porcentaje"/>
    <tableColumn id="43" xr3:uid="{2AECD0BB-C98A-4D86-88CD-B50D53CCC0F9}" name="Demanda 2025 [MVA] SP" dataDxfId="12" dataCellStyle="Porcentaje">
      <calculatedColumnFormula>+Tabla267[[#This Row],[Demanda Máxima 2024 '[MVA']]]*Tabla267[[#This Row],[Tasa 2025]]+Tabla267[[#This Row],[Requerimientos de Suministro 2025 '[MVA']]]+Tabla267[[#This Row],[Transferencias de Carga 2025 '[MVA']]]</calculatedColumnFormula>
    </tableColumn>
    <tableColumn id="44" xr3:uid="{CD42B748-CB01-4BC5-BDBD-699D01B7E854}" name="Demanda  2026 [MVA] SP" dataDxfId="11" dataCellStyle="Porcentaje">
      <calculatedColumnFormula>Tabla267[[#This Row],[Demanda 2025 '[MVA'] SP]]*Tabla267[[#This Row],[Tasa 2026]]+Tabla267[[#This Row],[Requerimientos de Suministro 2026 '[MVA']]]+Tabla267[[#This Row],[Transferencias de Carga 2026 '[MVA']]]</calculatedColumnFormula>
    </tableColumn>
    <tableColumn id="45" xr3:uid="{5D5D9443-5A21-458A-A824-DB310A29B46C}" name="Demanda 2027 [MVA] SP" dataDxfId="10" dataCellStyle="Porcentaje">
      <calculatedColumnFormula>Tabla267[[#This Row],[Demanda  2026 '[MVA'] SP]]*Tabla267[[#This Row],[Tasa 2027]]+Tabla267[[#This Row],[Requerimientos de Suministro 2027 '[MVA']]]+Tabla267[[#This Row],[Transferencias de Carga 2027 '[MVA']]]</calculatedColumnFormula>
    </tableColumn>
    <tableColumn id="46" xr3:uid="{2F64157B-0448-4909-AE86-9B2DAC4E4991}" name="Demanda 2028 [MVA] SP" dataDxfId="9" dataCellStyle="Porcentaje">
      <calculatedColumnFormula>Tabla267[[#This Row],[Demanda 2027 '[MVA'] SP]]*Tabla267[[#This Row],[Tasa 2028]]+Tabla267[[#This Row],[Requerimientos de Suministro 2028 '[MVA']]]+Tabla267[[#This Row],[Transferencias de Carga 2028 '[MVA']]]</calculatedColumnFormula>
    </tableColumn>
    <tableColumn id="47" xr3:uid="{8AA04E45-7F2D-4C9F-97A6-0B82CAC63229}" name="Demanda 2029 [MVA] SP" dataDxfId="8" dataCellStyle="Porcentaje">
      <calculatedColumnFormula>Tabla267[[#This Row],[Demanda 2028 '[MVA'] SP]]*Tabla267[[#This Row],[Tasa 2029]]+Tabla267[[#This Row],[Requerimientos de Suministro 2029 '[MVA']]]+Tabla267[[#This Row],[Transferencias de Carga 2029 '[MVA']]]</calculatedColumnFormula>
    </tableColumn>
    <tableColumn id="48" xr3:uid="{73076807-06F9-4301-B212-5E2B23545A1C}" name="Demanda 2030 [MVA] SP" dataDxfId="7" dataCellStyle="Porcentaje">
      <calculatedColumnFormula>Tabla267[[#This Row],[Demanda 2029 '[MVA'] SP]]*Tabla267[[#This Row],[Tasa 2030]]+Tabla267[[#This Row],[Requerimientos de Suministro 2030 '[MVA']]]+Tabla267[[#This Row],[Transferencias de Carga 2030 '[MVA']]]</calculatedColumnFormula>
    </tableColumn>
    <tableColumn id="49" xr3:uid="{B52867FC-A0BA-43E8-9722-AA483BCF2357}" name="FU 2024 [%]" dataDxfId="6" dataCellStyle="Porcentaje">
      <calculatedColumnFormula>IFERROR(F7/$E7,0)</calculatedColumnFormula>
    </tableColumn>
    <tableColumn id="50" xr3:uid="{71F5345B-9DE1-46AF-99FE-D40BE478148C}" name="FU Alim 2025 [%] SP" dataDxfId="5" dataCellStyle="Porcentaje">
      <calculatedColumnFormula>IFERROR(Y7/$E7,0)</calculatedColumnFormula>
    </tableColumn>
    <tableColumn id="51" xr3:uid="{901EB20A-C6CD-4101-B085-DE601772AC58}" name="FU Alim 2026 [%] SP" dataDxfId="4" dataCellStyle="Porcentaje">
      <calculatedColumnFormula>IFERROR(Z7/$E7,0)</calculatedColumnFormula>
    </tableColumn>
    <tableColumn id="52" xr3:uid="{2433A60F-F94A-4A14-80C1-F2BC8941FC8B}" name="FU Alim 2027 [%] SP" dataDxfId="3" dataCellStyle="Porcentaje">
      <calculatedColumnFormula>IFERROR(AA7/$E7,0)</calculatedColumnFormula>
    </tableColumn>
    <tableColumn id="53" xr3:uid="{6F12AB4D-37BD-47E1-9542-1834BA9FC532}" name="FU Alim 2028 [%] SP" dataDxfId="2" dataCellStyle="Porcentaje">
      <calculatedColumnFormula>IFERROR(AB7/$E7,0)</calculatedColumnFormula>
    </tableColumn>
    <tableColumn id="54" xr3:uid="{06173D24-1F63-4356-A186-2AA7D3ABB887}" name="FU Alim 2029 [%] SP" dataDxfId="1" dataCellStyle="Porcentaje">
      <calculatedColumnFormula>IFERROR(AC7/$E7,0)</calculatedColumnFormula>
    </tableColumn>
    <tableColumn id="55" xr3:uid="{93A179D1-B579-4485-98DF-12FFA7E2FC54}" name="FU Alim 2030 [%] SP" dataDxfId="0" dataCellStyle="Porcentaje">
      <calculatedColumnFormula>IFERROR(AD7/$E7,0)</calculatedColumnFormula>
    </tableColumn>
  </tableColumns>
  <tableStyleInfo name="TableStyleLight13"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table" Target="../tables/table3.xml"/></Relationships>
</file>

<file path=xl/worksheets/_rels/sheet6.xml.rels><?xml version="1.0" encoding="UTF-8" standalone="yes"?>
<Relationships xmlns="http://schemas.openxmlformats.org/package/2006/relationships"><Relationship Id="rId1" Type="http://schemas.openxmlformats.org/officeDocument/2006/relationships/table" Target="../tables/table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48"/>
  <sheetViews>
    <sheetView tabSelected="1" zoomScale="85" zoomScaleNormal="85" workbookViewId="0"/>
  </sheetViews>
  <sheetFormatPr baseColWidth="10" defaultColWidth="0" defaultRowHeight="15" zeroHeight="1" x14ac:dyDescent="0.25"/>
  <cols>
    <col min="1" max="1" width="9.140625" style="1" customWidth="1"/>
    <col min="2" max="2" width="97.5703125" style="2" customWidth="1"/>
    <col min="3" max="3" width="101.5703125" style="2" customWidth="1"/>
    <col min="4" max="4" width="9.140625" style="1" customWidth="1"/>
    <col min="5" max="7" width="0" style="1" hidden="1" customWidth="1"/>
    <col min="8" max="16384" width="9.140625" style="1" hidden="1"/>
  </cols>
  <sheetData>
    <row r="1" spans="2:3" ht="15.75" thickBot="1" x14ac:dyDescent="0.3"/>
    <row r="2" spans="2:3" ht="99" customHeight="1" thickBot="1" x14ac:dyDescent="0.3">
      <c r="B2" s="149" t="e" vm="1">
        <v>#VALUE!</v>
      </c>
      <c r="C2" s="150"/>
    </row>
    <row r="3" spans="2:3" ht="46.5" customHeight="1" thickBot="1" x14ac:dyDescent="0.3">
      <c r="B3" s="151" t="s">
        <v>137</v>
      </c>
      <c r="C3" s="152"/>
    </row>
    <row r="4" spans="2:3" ht="18.75" x14ac:dyDescent="0.25">
      <c r="B4" s="20"/>
      <c r="C4" s="25"/>
    </row>
    <row r="5" spans="2:3" x14ac:dyDescent="0.25">
      <c r="B5" s="31" t="s">
        <v>38</v>
      </c>
      <c r="C5" s="134" t="s">
        <v>4</v>
      </c>
    </row>
    <row r="6" spans="2:3" x14ac:dyDescent="0.25">
      <c r="B6" s="133" t="s">
        <v>15</v>
      </c>
      <c r="C6" s="135" t="s">
        <v>170</v>
      </c>
    </row>
    <row r="7" spans="2:3" x14ac:dyDescent="0.25">
      <c r="B7" s="133" t="s">
        <v>39</v>
      </c>
      <c r="C7" s="135" t="s">
        <v>171</v>
      </c>
    </row>
    <row r="8" spans="2:3" x14ac:dyDescent="0.25">
      <c r="B8" s="22"/>
      <c r="C8" s="26"/>
    </row>
    <row r="9" spans="2:3" ht="15.75" thickBot="1" x14ac:dyDescent="0.3">
      <c r="B9" s="23"/>
      <c r="C9" s="27"/>
    </row>
    <row r="10" spans="2:3" ht="15.75" thickBot="1" x14ac:dyDescent="0.3">
      <c r="B10" s="153" t="s">
        <v>0</v>
      </c>
      <c r="C10" s="154"/>
    </row>
    <row r="11" spans="2:3" x14ac:dyDescent="0.25">
      <c r="B11" s="23"/>
      <c r="C11" s="27"/>
    </row>
    <row r="12" spans="2:3" x14ac:dyDescent="0.25">
      <c r="B12" s="31" t="s">
        <v>38</v>
      </c>
      <c r="C12" s="33" t="s">
        <v>4</v>
      </c>
    </row>
    <row r="13" spans="2:3" x14ac:dyDescent="0.25">
      <c r="B13" s="34" t="s">
        <v>1</v>
      </c>
      <c r="C13" s="105">
        <v>243</v>
      </c>
    </row>
    <row r="14" spans="2:3" x14ac:dyDescent="0.25">
      <c r="B14" s="34" t="s">
        <v>2</v>
      </c>
      <c r="C14" s="105" t="s">
        <v>172</v>
      </c>
    </row>
    <row r="15" spans="2:3" x14ac:dyDescent="0.25">
      <c r="B15" s="34" t="s">
        <v>40</v>
      </c>
      <c r="C15" s="105">
        <v>4</v>
      </c>
    </row>
    <row r="16" spans="2:3" x14ac:dyDescent="0.25">
      <c r="B16" s="34" t="s">
        <v>41</v>
      </c>
      <c r="C16" s="105">
        <v>20</v>
      </c>
    </row>
    <row r="17" spans="2:3" ht="15.75" thickBot="1" x14ac:dyDescent="0.3">
      <c r="B17" s="23"/>
      <c r="C17" s="27"/>
    </row>
    <row r="18" spans="2:3" ht="15.75" thickBot="1" x14ac:dyDescent="0.3">
      <c r="B18" s="153" t="s">
        <v>5</v>
      </c>
      <c r="C18" s="154"/>
    </row>
    <row r="19" spans="2:3" x14ac:dyDescent="0.25">
      <c r="B19" s="23"/>
      <c r="C19" s="27"/>
    </row>
    <row r="20" spans="2:3" x14ac:dyDescent="0.25">
      <c r="B20" s="31" t="s">
        <v>38</v>
      </c>
      <c r="C20" s="33" t="s">
        <v>4</v>
      </c>
    </row>
    <row r="21" spans="2:3" x14ac:dyDescent="0.25">
      <c r="B21" s="34" t="s">
        <v>6</v>
      </c>
      <c r="C21" s="105">
        <v>4500</v>
      </c>
    </row>
    <row r="22" spans="2:3" x14ac:dyDescent="0.25">
      <c r="B22" s="34" t="s">
        <v>7</v>
      </c>
      <c r="C22" s="105">
        <v>400</v>
      </c>
    </row>
    <row r="23" spans="2:3" x14ac:dyDescent="0.25">
      <c r="B23" s="34" t="s">
        <v>42</v>
      </c>
      <c r="C23" s="105">
        <v>20</v>
      </c>
    </row>
    <row r="24" spans="2:3" x14ac:dyDescent="0.25">
      <c r="B24" s="34" t="s">
        <v>43</v>
      </c>
      <c r="C24" s="105">
        <v>5</v>
      </c>
    </row>
    <row r="25" spans="2:3" x14ac:dyDescent="0.25">
      <c r="B25" s="34" t="s">
        <v>25</v>
      </c>
      <c r="C25" s="105" t="s">
        <v>138</v>
      </c>
    </row>
    <row r="26" spans="2:3" ht="15.75" thickBot="1" x14ac:dyDescent="0.3">
      <c r="B26" s="23"/>
      <c r="C26" s="27"/>
    </row>
    <row r="27" spans="2:3" ht="15.75" thickBot="1" x14ac:dyDescent="0.3">
      <c r="B27" s="155" t="s">
        <v>8</v>
      </c>
      <c r="C27" s="156"/>
    </row>
    <row r="28" spans="2:3" x14ac:dyDescent="0.25">
      <c r="B28" s="23"/>
      <c r="C28" s="27"/>
    </row>
    <row r="29" spans="2:3" x14ac:dyDescent="0.25">
      <c r="B29" s="31" t="s">
        <v>38</v>
      </c>
      <c r="C29" s="33" t="s">
        <v>4</v>
      </c>
    </row>
    <row r="30" spans="2:3" x14ac:dyDescent="0.25">
      <c r="B30" s="34" t="s">
        <v>44</v>
      </c>
      <c r="C30" s="105">
        <v>150</v>
      </c>
    </row>
    <row r="31" spans="2:3" x14ac:dyDescent="0.25">
      <c r="B31" s="34" t="s">
        <v>9</v>
      </c>
      <c r="C31" s="105">
        <v>2.5</v>
      </c>
    </row>
    <row r="32" spans="2:3" x14ac:dyDescent="0.25">
      <c r="B32" s="34" t="s">
        <v>10</v>
      </c>
      <c r="C32" s="105">
        <v>3</v>
      </c>
    </row>
    <row r="33" spans="2:3" x14ac:dyDescent="0.25">
      <c r="B33" s="34" t="s">
        <v>11</v>
      </c>
      <c r="C33" s="105">
        <v>2</v>
      </c>
    </row>
    <row r="34" spans="2:3" x14ac:dyDescent="0.25">
      <c r="B34" s="34" t="s">
        <v>45</v>
      </c>
      <c r="C34" s="105">
        <v>2.2000000000000002</v>
      </c>
    </row>
    <row r="35" spans="2:3" x14ac:dyDescent="0.25">
      <c r="B35" s="34" t="s">
        <v>47</v>
      </c>
      <c r="C35" s="105">
        <v>1.9</v>
      </c>
    </row>
    <row r="36" spans="2:3" x14ac:dyDescent="0.25">
      <c r="B36" s="34" t="s">
        <v>46</v>
      </c>
      <c r="C36" s="105">
        <v>2.2999999999999998</v>
      </c>
    </row>
    <row r="37" spans="2:3" x14ac:dyDescent="0.25">
      <c r="B37" s="34" t="s">
        <v>12</v>
      </c>
      <c r="C37" s="105">
        <v>500000</v>
      </c>
    </row>
    <row r="38" spans="2:3" x14ac:dyDescent="0.25">
      <c r="B38" s="73" t="s">
        <v>13</v>
      </c>
      <c r="C38" s="105">
        <v>15</v>
      </c>
    </row>
    <row r="39" spans="2:3" ht="15.75" thickBot="1" x14ac:dyDescent="0.3">
      <c r="B39" s="23"/>
      <c r="C39" s="27"/>
    </row>
    <row r="40" spans="2:3" ht="27.75" customHeight="1" thickBot="1" x14ac:dyDescent="0.3">
      <c r="B40" s="147" t="s">
        <v>14</v>
      </c>
      <c r="C40" s="148"/>
    </row>
    <row r="41" spans="2:3" x14ac:dyDescent="0.25">
      <c r="B41" s="23"/>
      <c r="C41" s="27"/>
    </row>
    <row r="42" spans="2:3" x14ac:dyDescent="0.25">
      <c r="B42" s="31" t="s">
        <v>38</v>
      </c>
      <c r="C42" s="33" t="s">
        <v>4</v>
      </c>
    </row>
    <row r="43" spans="2:3" ht="60" x14ac:dyDescent="0.25">
      <c r="B43" s="34"/>
      <c r="C43" s="35" t="s">
        <v>173</v>
      </c>
    </row>
    <row r="44" spans="2:3" x14ac:dyDescent="0.25">
      <c r="B44" s="34"/>
      <c r="C44" s="35"/>
    </row>
    <row r="45" spans="2:3" x14ac:dyDescent="0.25">
      <c r="B45" s="34"/>
      <c r="C45" s="35"/>
    </row>
    <row r="46" spans="2:3" x14ac:dyDescent="0.25">
      <c r="B46" s="34"/>
      <c r="C46" s="35"/>
    </row>
    <row r="47" spans="2:3" ht="15.75" thickBot="1" x14ac:dyDescent="0.3">
      <c r="B47" s="36"/>
      <c r="C47" s="37"/>
    </row>
    <row r="48" spans="2:3" x14ac:dyDescent="0.25"/>
  </sheetData>
  <mergeCells count="6">
    <mergeCell ref="B40:C40"/>
    <mergeCell ref="B2:C2"/>
    <mergeCell ref="B3:C3"/>
    <mergeCell ref="B10:C10"/>
    <mergeCell ref="B18:C18"/>
    <mergeCell ref="B27:C27"/>
  </mergeCells>
  <phoneticPr fontId="2"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214F68-9C11-4BB8-8A3F-B943E13C9A12}">
  <dimension ref="A1:M41"/>
  <sheetViews>
    <sheetView workbookViewId="0">
      <selection activeCell="B2" sqref="B2:L2"/>
    </sheetView>
  </sheetViews>
  <sheetFormatPr baseColWidth="10" defaultColWidth="0" defaultRowHeight="15" zeroHeight="1" x14ac:dyDescent="0.25"/>
  <cols>
    <col min="1" max="1" width="11.42578125" style="1" customWidth="1"/>
    <col min="2" max="2" width="16.5703125" customWidth="1"/>
    <col min="3" max="3" width="22" customWidth="1"/>
    <col min="4" max="4" width="22.28515625" customWidth="1"/>
    <col min="5" max="5" width="19.28515625" customWidth="1"/>
    <col min="6" max="6" width="14.7109375" customWidth="1"/>
    <col min="7" max="7" width="11.42578125" customWidth="1"/>
    <col min="8" max="8" width="20.28515625" customWidth="1"/>
    <col min="9" max="9" width="19.7109375" customWidth="1"/>
    <col min="10" max="10" width="19.42578125" customWidth="1"/>
    <col min="11" max="11" width="20" customWidth="1"/>
    <col min="12" max="12" width="14.85546875" customWidth="1"/>
    <col min="13" max="13" width="11.42578125" style="1" customWidth="1"/>
    <col min="14" max="16384" width="11.42578125" hidden="1"/>
  </cols>
  <sheetData>
    <row r="1" spans="2:12" s="1" customFormat="1" ht="15.75" thickBot="1" x14ac:dyDescent="0.3"/>
    <row r="2" spans="2:12" ht="75.75" customHeight="1" thickBot="1" x14ac:dyDescent="0.3">
      <c r="B2" s="157" t="e" vm="1">
        <v>#VALUE!</v>
      </c>
      <c r="C2" s="158"/>
      <c r="D2" s="158"/>
      <c r="E2" s="158"/>
      <c r="F2" s="158"/>
      <c r="G2" s="158"/>
      <c r="H2" s="158"/>
      <c r="I2" s="158"/>
      <c r="J2" s="158"/>
      <c r="K2" s="158"/>
      <c r="L2" s="159"/>
    </row>
    <row r="3" spans="2:12" ht="53.25" customHeight="1" thickBot="1" x14ac:dyDescent="0.3">
      <c r="B3" s="160" t="s">
        <v>111</v>
      </c>
      <c r="C3" s="161"/>
      <c r="D3" s="161"/>
      <c r="E3" s="161"/>
      <c r="F3" s="161"/>
      <c r="G3" s="161"/>
      <c r="H3" s="161"/>
      <c r="I3" s="161"/>
      <c r="J3" s="161"/>
      <c r="K3" s="161"/>
      <c r="L3" s="162"/>
    </row>
    <row r="4" spans="2:12" ht="53.25" customHeight="1" thickBot="1" x14ac:dyDescent="0.3">
      <c r="B4" s="8" t="s">
        <v>49</v>
      </c>
      <c r="C4" s="8" t="s">
        <v>50</v>
      </c>
      <c r="D4" s="8" t="s">
        <v>51</v>
      </c>
      <c r="E4" s="8" t="s">
        <v>52</v>
      </c>
      <c r="F4" s="8" t="s">
        <v>53</v>
      </c>
      <c r="G4" s="9" t="s">
        <v>54</v>
      </c>
      <c r="H4" s="8" t="s">
        <v>65</v>
      </c>
      <c r="I4" s="8" t="s">
        <v>55</v>
      </c>
      <c r="J4" s="8" t="s">
        <v>56</v>
      </c>
      <c r="K4" s="8" t="s">
        <v>57</v>
      </c>
      <c r="L4" s="8" t="s">
        <v>58</v>
      </c>
    </row>
    <row r="5" spans="2:12" x14ac:dyDescent="0.25">
      <c r="B5" s="98">
        <v>123</v>
      </c>
      <c r="C5" s="99" t="s">
        <v>59</v>
      </c>
      <c r="D5" s="99">
        <v>12</v>
      </c>
      <c r="E5" s="99">
        <v>8</v>
      </c>
      <c r="F5" s="99">
        <v>5.43</v>
      </c>
      <c r="G5" s="100">
        <f t="shared" ref="G5:G10" si="0">IFERROR(F5/E5,0)</f>
        <v>0.67874999999999996</v>
      </c>
      <c r="H5" s="99" t="s">
        <v>60</v>
      </c>
      <c r="I5" s="99">
        <v>1</v>
      </c>
      <c r="J5" s="99">
        <v>20</v>
      </c>
      <c r="K5" s="99">
        <v>18.5</v>
      </c>
      <c r="L5" s="101">
        <f t="shared" ref="L5:L10" si="1">IFERROR(K5/J5,0)</f>
        <v>0.92500000000000004</v>
      </c>
    </row>
    <row r="6" spans="2:12" x14ac:dyDescent="0.25">
      <c r="B6" s="102">
        <v>124</v>
      </c>
      <c r="C6" s="44" t="s">
        <v>61</v>
      </c>
      <c r="D6" s="44">
        <v>12</v>
      </c>
      <c r="E6" s="44">
        <v>8</v>
      </c>
      <c r="F6" s="44">
        <v>7.85</v>
      </c>
      <c r="G6" s="46">
        <f t="shared" si="0"/>
        <v>0.98124999999999996</v>
      </c>
      <c r="H6" s="44" t="s">
        <v>63</v>
      </c>
      <c r="I6" s="44">
        <v>2</v>
      </c>
      <c r="J6" s="44">
        <v>10</v>
      </c>
      <c r="K6" s="44">
        <v>7.85</v>
      </c>
      <c r="L6" s="103">
        <f t="shared" si="1"/>
        <v>0.78499999999999992</v>
      </c>
    </row>
    <row r="7" spans="2:12" x14ac:dyDescent="0.25">
      <c r="B7" s="102">
        <v>125</v>
      </c>
      <c r="C7" s="44" t="s">
        <v>62</v>
      </c>
      <c r="D7" s="44">
        <v>12</v>
      </c>
      <c r="E7" s="44">
        <v>8</v>
      </c>
      <c r="F7" s="44">
        <v>7.89</v>
      </c>
      <c r="G7" s="46">
        <f t="shared" si="0"/>
        <v>0.98624999999999996</v>
      </c>
      <c r="H7" s="44" t="s">
        <v>64</v>
      </c>
      <c r="I7" s="44">
        <v>1</v>
      </c>
      <c r="J7" s="44">
        <v>25</v>
      </c>
      <c r="K7" s="44">
        <v>18</v>
      </c>
      <c r="L7" s="103">
        <f t="shared" si="1"/>
        <v>0.72</v>
      </c>
    </row>
    <row r="8" spans="2:12" x14ac:dyDescent="0.25">
      <c r="B8" s="38" t="s">
        <v>121</v>
      </c>
      <c r="G8" s="17">
        <f t="shared" si="0"/>
        <v>0</v>
      </c>
      <c r="L8" s="39">
        <f t="shared" si="1"/>
        <v>0</v>
      </c>
    </row>
    <row r="9" spans="2:12" x14ac:dyDescent="0.25">
      <c r="B9" s="38" t="s">
        <v>121</v>
      </c>
      <c r="G9" s="17">
        <f t="shared" si="0"/>
        <v>0</v>
      </c>
      <c r="L9" s="39">
        <f t="shared" si="1"/>
        <v>0</v>
      </c>
    </row>
    <row r="10" spans="2:12" x14ac:dyDescent="0.25">
      <c r="B10" s="38" t="s">
        <v>121</v>
      </c>
      <c r="G10" s="17">
        <f t="shared" si="0"/>
        <v>0</v>
      </c>
      <c r="L10" s="39">
        <f t="shared" si="1"/>
        <v>0</v>
      </c>
    </row>
    <row r="11" spans="2:12" x14ac:dyDescent="0.25">
      <c r="B11" s="38" t="s">
        <v>121</v>
      </c>
      <c r="G11" s="17">
        <f t="shared" ref="G11:G40" si="2">IFERROR(F11/E11,0)</f>
        <v>0</v>
      </c>
      <c r="L11" s="39">
        <f t="shared" ref="L11:L40" si="3">IFERROR(K11/J11,0)</f>
        <v>0</v>
      </c>
    </row>
    <row r="12" spans="2:12" x14ac:dyDescent="0.25">
      <c r="B12" s="38" t="s">
        <v>121</v>
      </c>
      <c r="G12" s="17">
        <f t="shared" si="2"/>
        <v>0</v>
      </c>
      <c r="L12" s="39">
        <f t="shared" si="3"/>
        <v>0</v>
      </c>
    </row>
    <row r="13" spans="2:12" x14ac:dyDescent="0.25">
      <c r="B13" s="38" t="s">
        <v>121</v>
      </c>
      <c r="G13" s="17">
        <f t="shared" si="2"/>
        <v>0</v>
      </c>
      <c r="L13" s="39">
        <f t="shared" si="3"/>
        <v>0</v>
      </c>
    </row>
    <row r="14" spans="2:12" x14ac:dyDescent="0.25">
      <c r="B14" s="38" t="s">
        <v>121</v>
      </c>
      <c r="G14" s="17">
        <f t="shared" si="2"/>
        <v>0</v>
      </c>
      <c r="L14" s="39">
        <f t="shared" si="3"/>
        <v>0</v>
      </c>
    </row>
    <row r="15" spans="2:12" x14ac:dyDescent="0.25">
      <c r="B15" s="38" t="s">
        <v>121</v>
      </c>
      <c r="G15" s="17">
        <f t="shared" si="2"/>
        <v>0</v>
      </c>
      <c r="L15" s="39">
        <f t="shared" si="3"/>
        <v>0</v>
      </c>
    </row>
    <row r="16" spans="2:12" x14ac:dyDescent="0.25">
      <c r="B16" s="38" t="s">
        <v>121</v>
      </c>
      <c r="G16" s="17">
        <f t="shared" si="2"/>
        <v>0</v>
      </c>
      <c r="L16" s="39">
        <f t="shared" si="3"/>
        <v>0</v>
      </c>
    </row>
    <row r="17" spans="2:12" x14ac:dyDescent="0.25">
      <c r="B17" s="38" t="s">
        <v>121</v>
      </c>
      <c r="G17" s="17">
        <f t="shared" si="2"/>
        <v>0</v>
      </c>
      <c r="L17" s="39">
        <f t="shared" si="3"/>
        <v>0</v>
      </c>
    </row>
    <row r="18" spans="2:12" x14ac:dyDescent="0.25">
      <c r="B18" s="38" t="s">
        <v>121</v>
      </c>
      <c r="G18" s="17">
        <f t="shared" si="2"/>
        <v>0</v>
      </c>
      <c r="L18" s="39">
        <f t="shared" si="3"/>
        <v>0</v>
      </c>
    </row>
    <row r="19" spans="2:12" x14ac:dyDescent="0.25">
      <c r="B19" s="38" t="s">
        <v>121</v>
      </c>
      <c r="G19" s="17">
        <f t="shared" si="2"/>
        <v>0</v>
      </c>
      <c r="L19" s="39">
        <f t="shared" si="3"/>
        <v>0</v>
      </c>
    </row>
    <row r="20" spans="2:12" x14ac:dyDescent="0.25">
      <c r="B20" s="38" t="s">
        <v>121</v>
      </c>
      <c r="G20" s="17">
        <f t="shared" si="2"/>
        <v>0</v>
      </c>
      <c r="L20" s="39">
        <f t="shared" si="3"/>
        <v>0</v>
      </c>
    </row>
    <row r="21" spans="2:12" x14ac:dyDescent="0.25">
      <c r="B21" s="38" t="s">
        <v>121</v>
      </c>
      <c r="G21" s="17">
        <f t="shared" si="2"/>
        <v>0</v>
      </c>
      <c r="L21" s="39">
        <f t="shared" si="3"/>
        <v>0</v>
      </c>
    </row>
    <row r="22" spans="2:12" x14ac:dyDescent="0.25">
      <c r="B22" s="38" t="s">
        <v>121</v>
      </c>
      <c r="G22" s="17">
        <f t="shared" si="2"/>
        <v>0</v>
      </c>
      <c r="L22" s="39">
        <f t="shared" si="3"/>
        <v>0</v>
      </c>
    </row>
    <row r="23" spans="2:12" x14ac:dyDescent="0.25">
      <c r="B23" s="38" t="s">
        <v>121</v>
      </c>
      <c r="G23" s="17">
        <f t="shared" si="2"/>
        <v>0</v>
      </c>
      <c r="L23" s="39">
        <f t="shared" si="3"/>
        <v>0</v>
      </c>
    </row>
    <row r="24" spans="2:12" x14ac:dyDescent="0.25">
      <c r="B24" s="38" t="s">
        <v>121</v>
      </c>
      <c r="G24" s="17">
        <f t="shared" si="2"/>
        <v>0</v>
      </c>
      <c r="L24" s="39">
        <f t="shared" si="3"/>
        <v>0</v>
      </c>
    </row>
    <row r="25" spans="2:12" x14ac:dyDescent="0.25">
      <c r="B25" s="38" t="s">
        <v>121</v>
      </c>
      <c r="G25" s="17">
        <f t="shared" si="2"/>
        <v>0</v>
      </c>
      <c r="L25" s="39">
        <f t="shared" si="3"/>
        <v>0</v>
      </c>
    </row>
    <row r="26" spans="2:12" x14ac:dyDescent="0.25">
      <c r="B26" s="38" t="s">
        <v>121</v>
      </c>
      <c r="G26" s="17">
        <f t="shared" si="2"/>
        <v>0</v>
      </c>
      <c r="L26" s="39">
        <f t="shared" si="3"/>
        <v>0</v>
      </c>
    </row>
    <row r="27" spans="2:12" x14ac:dyDescent="0.25">
      <c r="B27" s="38" t="s">
        <v>121</v>
      </c>
      <c r="G27" s="17">
        <f t="shared" si="2"/>
        <v>0</v>
      </c>
      <c r="L27" s="39">
        <f t="shared" si="3"/>
        <v>0</v>
      </c>
    </row>
    <row r="28" spans="2:12" x14ac:dyDescent="0.25">
      <c r="B28" s="38" t="s">
        <v>121</v>
      </c>
      <c r="G28" s="17">
        <f t="shared" si="2"/>
        <v>0</v>
      </c>
      <c r="L28" s="39">
        <f t="shared" si="3"/>
        <v>0</v>
      </c>
    </row>
    <row r="29" spans="2:12" x14ac:dyDescent="0.25">
      <c r="B29" s="38" t="s">
        <v>121</v>
      </c>
      <c r="G29" s="17">
        <f t="shared" si="2"/>
        <v>0</v>
      </c>
      <c r="L29" s="39">
        <f t="shared" si="3"/>
        <v>0</v>
      </c>
    </row>
    <row r="30" spans="2:12" x14ac:dyDescent="0.25">
      <c r="B30" s="38" t="s">
        <v>121</v>
      </c>
      <c r="G30" s="17">
        <f t="shared" si="2"/>
        <v>0</v>
      </c>
      <c r="L30" s="39">
        <f t="shared" si="3"/>
        <v>0</v>
      </c>
    </row>
    <row r="31" spans="2:12" x14ac:dyDescent="0.25">
      <c r="B31" s="38" t="s">
        <v>121</v>
      </c>
      <c r="G31" s="17">
        <f t="shared" si="2"/>
        <v>0</v>
      </c>
      <c r="L31" s="39">
        <f t="shared" si="3"/>
        <v>0</v>
      </c>
    </row>
    <row r="32" spans="2:12" x14ac:dyDescent="0.25">
      <c r="B32" s="38" t="s">
        <v>121</v>
      </c>
      <c r="G32" s="17">
        <f t="shared" si="2"/>
        <v>0</v>
      </c>
      <c r="L32" s="39">
        <f t="shared" si="3"/>
        <v>0</v>
      </c>
    </row>
    <row r="33" spans="2:12" x14ac:dyDescent="0.25">
      <c r="B33" s="38" t="s">
        <v>121</v>
      </c>
      <c r="G33" s="17">
        <f t="shared" si="2"/>
        <v>0</v>
      </c>
      <c r="L33" s="39">
        <f t="shared" si="3"/>
        <v>0</v>
      </c>
    </row>
    <row r="34" spans="2:12" x14ac:dyDescent="0.25">
      <c r="B34" s="38" t="s">
        <v>121</v>
      </c>
      <c r="G34" s="17">
        <f t="shared" si="2"/>
        <v>0</v>
      </c>
      <c r="L34" s="39">
        <f t="shared" si="3"/>
        <v>0</v>
      </c>
    </row>
    <row r="35" spans="2:12" x14ac:dyDescent="0.25">
      <c r="B35" s="38" t="s">
        <v>121</v>
      </c>
      <c r="G35" s="17">
        <f t="shared" si="2"/>
        <v>0</v>
      </c>
      <c r="L35" s="39">
        <f t="shared" si="3"/>
        <v>0</v>
      </c>
    </row>
    <row r="36" spans="2:12" x14ac:dyDescent="0.25">
      <c r="B36" s="38" t="s">
        <v>121</v>
      </c>
      <c r="G36" s="17">
        <f t="shared" si="2"/>
        <v>0</v>
      </c>
      <c r="L36" s="39">
        <f t="shared" si="3"/>
        <v>0</v>
      </c>
    </row>
    <row r="37" spans="2:12" x14ac:dyDescent="0.25">
      <c r="B37" s="38" t="s">
        <v>121</v>
      </c>
      <c r="G37" s="17">
        <f t="shared" si="2"/>
        <v>0</v>
      </c>
      <c r="L37" s="39">
        <f t="shared" si="3"/>
        <v>0</v>
      </c>
    </row>
    <row r="38" spans="2:12" x14ac:dyDescent="0.25">
      <c r="B38" s="38" t="s">
        <v>121</v>
      </c>
      <c r="G38" s="17">
        <f t="shared" si="2"/>
        <v>0</v>
      </c>
      <c r="L38" s="39">
        <f t="shared" si="3"/>
        <v>0</v>
      </c>
    </row>
    <row r="39" spans="2:12" x14ac:dyDescent="0.25">
      <c r="B39" s="38" t="s">
        <v>121</v>
      </c>
      <c r="G39" s="17">
        <f t="shared" si="2"/>
        <v>0</v>
      </c>
      <c r="L39" s="39">
        <f t="shared" si="3"/>
        <v>0</v>
      </c>
    </row>
    <row r="40" spans="2:12" ht="15.75" thickBot="1" x14ac:dyDescent="0.3">
      <c r="B40" s="40" t="s">
        <v>121</v>
      </c>
      <c r="C40" s="41"/>
      <c r="D40" s="41"/>
      <c r="E40" s="41"/>
      <c r="F40" s="41"/>
      <c r="G40" s="42">
        <f t="shared" si="2"/>
        <v>0</v>
      </c>
      <c r="H40" s="41"/>
      <c r="I40" s="41"/>
      <c r="J40" s="41"/>
      <c r="K40" s="41"/>
      <c r="L40" s="43">
        <f t="shared" si="3"/>
        <v>0</v>
      </c>
    </row>
    <row r="41" spans="2:12" s="1" customFormat="1" x14ac:dyDescent="0.25"/>
  </sheetData>
  <mergeCells count="2">
    <mergeCell ref="B2:L2"/>
    <mergeCell ref="B3:L3"/>
  </mergeCells>
  <phoneticPr fontId="2" type="noConversion"/>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9847CD-F3A3-492A-B037-12C04470D85E}">
  <dimension ref="A1:AM41"/>
  <sheetViews>
    <sheetView topLeftCell="I1" workbookViewId="0">
      <selection activeCell="B2" sqref="B2:AL2"/>
    </sheetView>
  </sheetViews>
  <sheetFormatPr baseColWidth="10" defaultColWidth="0" defaultRowHeight="15" zeroHeight="1" x14ac:dyDescent="0.25"/>
  <cols>
    <col min="1" max="1" width="11.42578125" style="1" customWidth="1"/>
    <col min="2" max="2" width="24.5703125" bestFit="1" customWidth="1"/>
    <col min="3" max="4" width="16.140625" customWidth="1"/>
    <col min="5" max="5" width="16.7109375" customWidth="1"/>
    <col min="6" max="12" width="15" customWidth="1"/>
    <col min="13" max="13" width="16" customWidth="1"/>
    <col min="14" max="24" width="15" customWidth="1"/>
    <col min="25" max="25" width="16" customWidth="1"/>
    <col min="26" max="26" width="13.7109375" customWidth="1"/>
    <col min="27" max="27" width="18.28515625" customWidth="1"/>
    <col min="28" max="28" width="16.28515625" customWidth="1"/>
    <col min="29" max="29" width="17.7109375" customWidth="1"/>
    <col min="30" max="30" width="16.7109375" customWidth="1"/>
    <col min="31" max="31" width="14" customWidth="1"/>
    <col min="32" max="37" width="12.85546875" customWidth="1"/>
    <col min="38" max="38" width="11.42578125" customWidth="1"/>
    <col min="39" max="39" width="11.42578125" style="1" customWidth="1"/>
    <col min="40" max="16384" width="11.42578125" hidden="1"/>
  </cols>
  <sheetData>
    <row r="1" spans="2:38" s="1" customFormat="1" ht="15.75" thickBot="1" x14ac:dyDescent="0.3"/>
    <row r="2" spans="2:38" ht="107.25" customHeight="1" thickBot="1" x14ac:dyDescent="0.3">
      <c r="B2" s="167" t="e" vm="1">
        <v>#VALUE!</v>
      </c>
      <c r="C2" s="168"/>
      <c r="D2" s="168"/>
      <c r="E2" s="168"/>
      <c r="F2" s="168"/>
      <c r="G2" s="168"/>
      <c r="H2" s="168"/>
      <c r="I2" s="168"/>
      <c r="J2" s="168"/>
      <c r="K2" s="168"/>
      <c r="L2" s="168"/>
      <c r="M2" s="168"/>
      <c r="N2" s="168"/>
      <c r="O2" s="168"/>
      <c r="P2" s="168"/>
      <c r="Q2" s="168"/>
      <c r="R2" s="168"/>
      <c r="S2" s="168"/>
      <c r="T2" s="168"/>
      <c r="U2" s="168"/>
      <c r="V2" s="168"/>
      <c r="W2" s="168"/>
      <c r="X2" s="168"/>
      <c r="Y2" s="168"/>
      <c r="Z2" s="168"/>
      <c r="AA2" s="168"/>
      <c r="AB2" s="168"/>
      <c r="AC2" s="168"/>
      <c r="AD2" s="168"/>
      <c r="AE2" s="168"/>
      <c r="AF2" s="168"/>
      <c r="AG2" s="168"/>
      <c r="AH2" s="168"/>
      <c r="AI2" s="168"/>
      <c r="AJ2" s="168"/>
      <c r="AK2" s="168"/>
      <c r="AL2" s="169"/>
    </row>
    <row r="3" spans="2:38" ht="71.25" customHeight="1" thickBot="1" x14ac:dyDescent="0.3">
      <c r="B3" s="151" t="s">
        <v>112</v>
      </c>
      <c r="C3" s="166"/>
      <c r="D3" s="166"/>
      <c r="E3" s="166"/>
      <c r="F3" s="166"/>
      <c r="G3" s="166"/>
      <c r="H3" s="166"/>
      <c r="I3" s="166"/>
      <c r="J3" s="166"/>
      <c r="K3" s="166"/>
      <c r="L3" s="166"/>
      <c r="M3" s="166"/>
      <c r="N3" s="166"/>
      <c r="O3" s="166"/>
      <c r="P3" s="166"/>
      <c r="Q3" s="166"/>
      <c r="R3" s="166"/>
      <c r="S3" s="166"/>
      <c r="T3" s="166"/>
      <c r="U3" s="166"/>
      <c r="V3" s="166"/>
      <c r="W3" s="166"/>
      <c r="X3" s="166"/>
      <c r="Y3" s="166"/>
      <c r="Z3" s="166"/>
      <c r="AA3" s="166"/>
      <c r="AB3" s="166"/>
      <c r="AC3" s="166"/>
      <c r="AD3" s="166"/>
      <c r="AE3" s="166"/>
      <c r="AF3" s="166"/>
      <c r="AG3" s="166"/>
      <c r="AH3" s="166"/>
      <c r="AI3" s="166"/>
      <c r="AJ3" s="166"/>
      <c r="AK3" s="166"/>
      <c r="AL3" s="152"/>
    </row>
    <row r="4" spans="2:38" ht="15.75" thickBot="1" x14ac:dyDescent="0.3">
      <c r="B4" s="93"/>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21"/>
    </row>
    <row r="5" spans="2:38" ht="42.75" customHeight="1" x14ac:dyDescent="0.25">
      <c r="B5" s="94"/>
      <c r="C5" s="56"/>
      <c r="D5" s="56"/>
      <c r="E5" s="56"/>
      <c r="F5" s="56"/>
      <c r="G5" s="163" t="s">
        <v>98</v>
      </c>
      <c r="H5" s="164"/>
      <c r="I5" s="164"/>
      <c r="J5" s="164"/>
      <c r="K5" s="164"/>
      <c r="L5" s="165"/>
      <c r="M5" s="163" t="s">
        <v>79</v>
      </c>
      <c r="N5" s="164"/>
      <c r="O5" s="164"/>
      <c r="P5" s="164"/>
      <c r="Q5" s="164"/>
      <c r="R5" s="165"/>
      <c r="S5" s="163" t="s">
        <v>99</v>
      </c>
      <c r="T5" s="164"/>
      <c r="U5" s="164"/>
      <c r="V5" s="164"/>
      <c r="W5" s="164"/>
      <c r="X5" s="165"/>
      <c r="Y5" s="67"/>
      <c r="Z5" s="57"/>
      <c r="AA5" s="57"/>
      <c r="AB5" s="57"/>
      <c r="AC5" s="57"/>
      <c r="AD5" s="57"/>
      <c r="AE5" s="57"/>
      <c r="AF5" s="57"/>
      <c r="AG5" s="57"/>
      <c r="AH5" s="57"/>
      <c r="AI5" s="57"/>
      <c r="AJ5" s="57"/>
      <c r="AK5" s="57"/>
      <c r="AL5" s="95"/>
    </row>
    <row r="6" spans="2:38" ht="68.25" customHeight="1" thickBot="1" x14ac:dyDescent="0.3">
      <c r="B6" s="96" t="s">
        <v>122</v>
      </c>
      <c r="C6" s="96" t="s">
        <v>49</v>
      </c>
      <c r="D6" s="96" t="s">
        <v>50</v>
      </c>
      <c r="E6" s="96" t="s">
        <v>102</v>
      </c>
      <c r="F6" s="96" t="s">
        <v>110</v>
      </c>
      <c r="G6" s="96" t="s">
        <v>53</v>
      </c>
      <c r="H6" s="96" t="s">
        <v>92</v>
      </c>
      <c r="I6" s="96" t="s">
        <v>93</v>
      </c>
      <c r="J6" s="96" t="s">
        <v>94</v>
      </c>
      <c r="K6" s="96" t="s">
        <v>95</v>
      </c>
      <c r="L6" s="96" t="s">
        <v>96</v>
      </c>
      <c r="M6" s="96" t="s">
        <v>97</v>
      </c>
      <c r="N6" s="96" t="s">
        <v>80</v>
      </c>
      <c r="O6" s="96" t="s">
        <v>81</v>
      </c>
      <c r="P6" s="96" t="s">
        <v>82</v>
      </c>
      <c r="Q6" s="96" t="s">
        <v>83</v>
      </c>
      <c r="R6" s="96" t="s">
        <v>84</v>
      </c>
      <c r="S6" s="96" t="s">
        <v>85</v>
      </c>
      <c r="T6" s="96" t="s">
        <v>86</v>
      </c>
      <c r="U6" s="96" t="s">
        <v>87</v>
      </c>
      <c r="V6" s="96" t="s">
        <v>88</v>
      </c>
      <c r="W6" s="96" t="s">
        <v>89</v>
      </c>
      <c r="X6" s="96" t="s">
        <v>90</v>
      </c>
      <c r="Y6" s="96" t="s">
        <v>91</v>
      </c>
      <c r="Z6" s="96" t="s">
        <v>67</v>
      </c>
      <c r="AA6" s="96" t="s">
        <v>68</v>
      </c>
      <c r="AB6" s="96" t="s">
        <v>69</v>
      </c>
      <c r="AC6" s="96" t="s">
        <v>70</v>
      </c>
      <c r="AD6" s="96" t="s">
        <v>71</v>
      </c>
      <c r="AE6" s="96" t="s">
        <v>72</v>
      </c>
      <c r="AF6" s="97" t="s">
        <v>54</v>
      </c>
      <c r="AG6" s="96" t="s">
        <v>78</v>
      </c>
      <c r="AH6" s="96" t="s">
        <v>73</v>
      </c>
      <c r="AI6" s="96" t="s">
        <v>74</v>
      </c>
      <c r="AJ6" s="96" t="s">
        <v>75</v>
      </c>
      <c r="AK6" s="96" t="s">
        <v>76</v>
      </c>
      <c r="AL6" s="96" t="s">
        <v>77</v>
      </c>
    </row>
    <row r="7" spans="2:38" x14ac:dyDescent="0.25">
      <c r="B7" s="53" t="s">
        <v>123</v>
      </c>
      <c r="C7" s="44">
        <v>123</v>
      </c>
      <c r="D7" s="44" t="s">
        <v>59</v>
      </c>
      <c r="E7" s="44" t="s">
        <v>103</v>
      </c>
      <c r="F7" s="44">
        <v>8</v>
      </c>
      <c r="G7" s="44">
        <v>7.23</v>
      </c>
      <c r="H7" s="44">
        <v>1.02</v>
      </c>
      <c r="I7" s="44">
        <v>1.02</v>
      </c>
      <c r="J7" s="44">
        <v>1.02</v>
      </c>
      <c r="K7" s="44">
        <v>1.02</v>
      </c>
      <c r="L7" s="44">
        <v>1.02</v>
      </c>
      <c r="M7" s="44">
        <v>1.02</v>
      </c>
      <c r="N7" s="44"/>
      <c r="O7" s="44"/>
      <c r="P7" s="44"/>
      <c r="Q7" s="44"/>
      <c r="R7" s="44"/>
      <c r="S7" s="44"/>
      <c r="T7" s="44"/>
      <c r="U7" s="44">
        <v>1</v>
      </c>
      <c r="V7" s="44"/>
      <c r="W7" s="44"/>
      <c r="X7" s="44"/>
      <c r="Y7" s="44"/>
      <c r="Z7" s="45">
        <f>Tabla2[[#This Row],[Demanda Máxima 2024 '[MVA']]]*Tabla2[[#This Row],[Tasa 2025]]+Tabla2[[#This Row],[Requerimientos de Suministro 2025 '[MVA']]]+Tabla2[[#This Row],[Transferencias de Carga 2025 '[MVA']]]</f>
        <v>7.3746000000000009</v>
      </c>
      <c r="AA7" s="45">
        <f>+Tabla2[[#This Row],[Demanda Alim 2025 '[MVA'] SP]]*Tabla2[[#This Row],[Tasa 2026]]+Tabla2[[#This Row],[Requerimientos de Suministro 2026 '[MVA']]]+Tabla2[[#This Row],[Transferencias de Carga 2026 '[MVA']]]</f>
        <v>8.5220920000000007</v>
      </c>
      <c r="AB7" s="45">
        <f>+Tabla2[[#This Row],[Demanda Alim 2026 '[MVA'] SP]]*Tabla2[[#This Row],[Tasa 2027]]+Tabla2[[#This Row],[Requerimientos de Suministro 2027 '[MVA']]]+Tabla2[[#This Row],[Transferencias de Carga 2027 '[MVA']]]</f>
        <v>8.6925338400000012</v>
      </c>
      <c r="AC7" s="45">
        <f>+Tabla2[[#This Row],[Demanda Alim 2027 '[MVA'] SP]]*Tabla2[[#This Row],[Tasa 2028]]+Tabla2[[#This Row],[Requerimientos de Suministro 2028 '[MVA']]]+Tabla2[[#This Row],[Transferencias de Carga 2028 '[MVA']]]</f>
        <v>8.8663845168000019</v>
      </c>
      <c r="AD7" s="45">
        <f>+Tabla2[[#This Row],[Demanda Alim 2028 '[MVA'] SP]]*Tabla2[[#This Row],[Tasa 2029]]+Tabla2[[#This Row],[Requerimientos de Suministro 2029 '[MVA']]]+Tabla2[[#This Row],[Transferencias de Carga 2029 '[MVA']]]</f>
        <v>9.0437122071360019</v>
      </c>
      <c r="AE7" s="45">
        <f>+Tabla2[[#This Row],[Demanda Alim 2029 '[MVA'] SP]]*Tabla2[[#This Row],[Tasa 2030]]+Tabla2[[#This Row],[Requerimientos de Suministro 2030 '[MVA']]]+Tabla2[[#This Row],[Transferencias de Carga 2030 '[MVA']]]</f>
        <v>9.2245864512787215</v>
      </c>
      <c r="AF7" s="46">
        <f t="shared" ref="AF7:AF39" si="0">IFERROR(G7/$F7,0)</f>
        <v>0.90375000000000005</v>
      </c>
      <c r="AG7" s="46">
        <f t="shared" ref="AG7:AH39" si="1">IFERROR(Z7/$F7,0)</f>
        <v>0.92182500000000012</v>
      </c>
      <c r="AH7" s="46">
        <f t="shared" si="1"/>
        <v>1.0652615000000001</v>
      </c>
      <c r="AI7" s="46">
        <f t="shared" ref="AI7" si="2">IFERROR(AB7/$F7,0)</f>
        <v>1.0865667300000001</v>
      </c>
      <c r="AJ7" s="46">
        <f t="shared" ref="AJ7" si="3">IFERROR(AC7/$F7,0)</f>
        <v>1.1082980646000002</v>
      </c>
      <c r="AK7" s="46">
        <f t="shared" ref="AK7" si="4">IFERROR(AD7/$F7,0)</f>
        <v>1.1304640258920002</v>
      </c>
      <c r="AL7" s="46">
        <f t="shared" ref="AL7" si="5">IFERROR(AE7/$F7,0)</f>
        <v>1.1530733064098402</v>
      </c>
    </row>
    <row r="8" spans="2:38" x14ac:dyDescent="0.25">
      <c r="B8" s="53" t="s">
        <v>123</v>
      </c>
      <c r="C8" s="47">
        <v>124</v>
      </c>
      <c r="D8" s="47" t="s">
        <v>61</v>
      </c>
      <c r="E8" s="44" t="s">
        <v>104</v>
      </c>
      <c r="F8" s="47">
        <v>8</v>
      </c>
      <c r="G8" s="47">
        <v>7.54</v>
      </c>
      <c r="H8" s="47">
        <v>1.02</v>
      </c>
      <c r="I8" s="47">
        <v>1.02</v>
      </c>
      <c r="J8" s="47">
        <v>1.02</v>
      </c>
      <c r="K8" s="47">
        <v>1.02</v>
      </c>
      <c r="L8" s="47">
        <v>1.02</v>
      </c>
      <c r="M8" s="47">
        <v>1.02</v>
      </c>
      <c r="N8" s="47"/>
      <c r="O8" s="47">
        <v>0.5</v>
      </c>
      <c r="P8" s="47"/>
      <c r="Q8" s="47"/>
      <c r="R8" s="47"/>
      <c r="S8" s="47"/>
      <c r="T8" s="47"/>
      <c r="U8" s="47">
        <v>-1</v>
      </c>
      <c r="V8" s="47"/>
      <c r="W8" s="47"/>
      <c r="X8" s="47"/>
      <c r="Y8" s="47"/>
      <c r="Z8" s="48">
        <f>Tabla2[[#This Row],[Demanda Máxima 2024 '[MVA']]]*Tabla2[[#This Row],[Tasa 2025]]+Tabla2[[#This Row],[Requerimientos de Suministro 2025 '[MVA']]]+Tabla2[[#This Row],[Transferencias de Carga 2025 '[MVA']]]</f>
        <v>7.6908000000000003</v>
      </c>
      <c r="AA8" s="48">
        <f>+Tabla2[[#This Row],[Demanda Alim 2025 '[MVA'] SP]]*Tabla2[[#This Row],[Tasa 2026]]+Tabla2[[#This Row],[Requerimientos de Suministro 2026 '[MVA']]]+Tabla2[[#This Row],[Transferencias de Carga 2026 '[MVA']]]</f>
        <v>7.3446160000000003</v>
      </c>
      <c r="AB8" s="48">
        <f>+Tabla2[[#This Row],[Demanda Alim 2026 '[MVA'] SP]]*Tabla2[[#This Row],[Tasa 2027]]+Tabla2[[#This Row],[Requerimientos de Suministro 2027 '[MVA']]]+Tabla2[[#This Row],[Transferencias de Carga 2027 '[MVA']]]</f>
        <v>7.4915083200000003</v>
      </c>
      <c r="AC8" s="48">
        <f>+Tabla2[[#This Row],[Demanda Alim 2027 '[MVA'] SP]]*Tabla2[[#This Row],[Tasa 2028]]+Tabla2[[#This Row],[Requerimientos de Suministro 2028 '[MVA']]]+Tabla2[[#This Row],[Transferencias de Carga 2028 '[MVA']]]</f>
        <v>7.6413384864000005</v>
      </c>
      <c r="AD8" s="48">
        <f>+Tabla2[[#This Row],[Demanda Alim 2028 '[MVA'] SP]]*Tabla2[[#This Row],[Tasa 2029]]+Tabla2[[#This Row],[Requerimientos de Suministro 2029 '[MVA']]]+Tabla2[[#This Row],[Transferencias de Carga 2029 '[MVA']]]</f>
        <v>7.794165256128001</v>
      </c>
      <c r="AE8" s="48">
        <f>+Tabla2[[#This Row],[Demanda Alim 2029 '[MVA'] SP]]*Tabla2[[#This Row],[Tasa 2030]]+Tabla2[[#This Row],[Requerimientos de Suministro 2030 '[MVA']]]+Tabla2[[#This Row],[Transferencias de Carga 2030 '[MVA']]]</f>
        <v>7.9500485612505614</v>
      </c>
      <c r="AF8" s="49">
        <f t="shared" si="0"/>
        <v>0.9425</v>
      </c>
      <c r="AG8" s="49">
        <f t="shared" si="1"/>
        <v>0.96135000000000004</v>
      </c>
      <c r="AH8" s="46">
        <f t="shared" ref="AH8:AH39" si="6">IFERROR(AA8/$F8,0)</f>
        <v>0.91807700000000003</v>
      </c>
      <c r="AI8" s="46">
        <f t="shared" ref="AI8:AI39" si="7">IFERROR(AB8/$F8,0)</f>
        <v>0.93643854000000004</v>
      </c>
      <c r="AJ8" s="46">
        <f t="shared" ref="AJ8:AJ39" si="8">IFERROR(AC8/$F8,0)</f>
        <v>0.95516731080000006</v>
      </c>
      <c r="AK8" s="46">
        <f t="shared" ref="AK8:AK39" si="9">IFERROR(AD8/$F8,0)</f>
        <v>0.97427065701600013</v>
      </c>
      <c r="AL8" s="46">
        <f t="shared" ref="AL8:AL39" si="10">IFERROR(AE8/$F8,0)</f>
        <v>0.99375607015632017</v>
      </c>
    </row>
    <row r="9" spans="2:38" x14ac:dyDescent="0.25">
      <c r="B9" s="53" t="s">
        <v>123</v>
      </c>
      <c r="C9" s="50">
        <v>125</v>
      </c>
      <c r="D9" s="50" t="s">
        <v>62</v>
      </c>
      <c r="E9" s="44" t="s">
        <v>105</v>
      </c>
      <c r="F9" s="50">
        <v>8</v>
      </c>
      <c r="G9" s="50">
        <v>7.89</v>
      </c>
      <c r="H9" s="47">
        <v>1.02</v>
      </c>
      <c r="I9" s="47">
        <v>1.02</v>
      </c>
      <c r="J9" s="47">
        <v>1.02</v>
      </c>
      <c r="K9" s="47">
        <v>1.02</v>
      </c>
      <c r="L9" s="47">
        <v>1.02</v>
      </c>
      <c r="M9" s="47">
        <v>1.02</v>
      </c>
      <c r="N9" s="50"/>
      <c r="O9" s="50"/>
      <c r="P9" s="50"/>
      <c r="Q9" s="50"/>
      <c r="R9" s="50"/>
      <c r="S9" s="50"/>
      <c r="T9" s="50"/>
      <c r="U9" s="50"/>
      <c r="V9" s="50"/>
      <c r="W9" s="50"/>
      <c r="X9" s="50"/>
      <c r="Y9" s="50"/>
      <c r="Z9" s="48">
        <f>Tabla2[[#This Row],[Demanda Máxima 2024 '[MVA']]]*Tabla2[[#This Row],[Tasa 2025]]+Tabla2[[#This Row],[Requerimientos de Suministro 2025 '[MVA']]]+Tabla2[[#This Row],[Transferencias de Carga 2025 '[MVA']]]</f>
        <v>8.0478000000000005</v>
      </c>
      <c r="AA9" s="48">
        <f>+Tabla2[[#This Row],[Demanda Alim 2025 '[MVA'] SP]]*Tabla2[[#This Row],[Tasa 2026]]+Tabla2[[#This Row],[Requerimientos de Suministro 2026 '[MVA']]]+Tabla2[[#This Row],[Transferencias de Carga 2026 '[MVA']]]</f>
        <v>8.2087560000000011</v>
      </c>
      <c r="AB9" s="48">
        <f>+Tabla2[[#This Row],[Demanda Alim 2026 '[MVA'] SP]]*Tabla2[[#This Row],[Tasa 2027]]+Tabla2[[#This Row],[Requerimientos de Suministro 2027 '[MVA']]]+Tabla2[[#This Row],[Transferencias de Carga 2027 '[MVA']]]</f>
        <v>8.3729311200000005</v>
      </c>
      <c r="AC9" s="48">
        <f>+Tabla2[[#This Row],[Demanda Alim 2027 '[MVA'] SP]]*Tabla2[[#This Row],[Tasa 2028]]+Tabla2[[#This Row],[Requerimientos de Suministro 2028 '[MVA']]]+Tabla2[[#This Row],[Transferencias de Carga 2028 '[MVA']]]</f>
        <v>8.5403897424000004</v>
      </c>
      <c r="AD9" s="48">
        <f>+Tabla2[[#This Row],[Demanda Alim 2028 '[MVA'] SP]]*Tabla2[[#This Row],[Tasa 2029]]+Tabla2[[#This Row],[Requerimientos de Suministro 2029 '[MVA']]]+Tabla2[[#This Row],[Transferencias de Carga 2029 '[MVA']]]</f>
        <v>8.7111975372480011</v>
      </c>
      <c r="AE9" s="48">
        <f>+Tabla2[[#This Row],[Demanda Alim 2029 '[MVA'] SP]]*Tabla2[[#This Row],[Tasa 2030]]+Tabla2[[#This Row],[Requerimientos de Suministro 2030 '[MVA']]]+Tabla2[[#This Row],[Transferencias de Carga 2030 '[MVA']]]</f>
        <v>8.8854214879929607</v>
      </c>
      <c r="AF9" s="49">
        <f t="shared" si="0"/>
        <v>0.98624999999999996</v>
      </c>
      <c r="AG9" s="49">
        <f t="shared" si="1"/>
        <v>1.0059750000000001</v>
      </c>
      <c r="AH9" s="46">
        <f t="shared" si="6"/>
        <v>1.0260945000000001</v>
      </c>
      <c r="AI9" s="46">
        <f t="shared" si="7"/>
        <v>1.0466163900000001</v>
      </c>
      <c r="AJ9" s="46">
        <f t="shared" si="8"/>
        <v>1.0675487178</v>
      </c>
      <c r="AK9" s="46">
        <f t="shared" si="9"/>
        <v>1.0888996921560001</v>
      </c>
      <c r="AL9" s="46">
        <f t="shared" si="10"/>
        <v>1.1106776859991201</v>
      </c>
    </row>
    <row r="10" spans="2:38" x14ac:dyDescent="0.25">
      <c r="B10" s="12" t="s">
        <v>121</v>
      </c>
      <c r="C10" s="10"/>
      <c r="D10" s="10"/>
      <c r="E10" s="10"/>
      <c r="F10" s="10"/>
      <c r="G10" s="10"/>
      <c r="H10" s="10"/>
      <c r="I10" s="10"/>
      <c r="J10" s="10"/>
      <c r="K10" s="10"/>
      <c r="L10" s="10"/>
      <c r="M10" s="10"/>
      <c r="N10" s="10"/>
      <c r="O10" s="10"/>
      <c r="P10" s="10"/>
      <c r="Q10" s="10"/>
      <c r="R10" s="10"/>
      <c r="S10" s="10"/>
      <c r="T10" s="10"/>
      <c r="U10" s="10"/>
      <c r="V10" s="10"/>
      <c r="W10" s="10"/>
      <c r="X10" s="10"/>
      <c r="Y10" s="10"/>
      <c r="Z10" s="90">
        <f>Tabla2[[#This Row],[Demanda Máxima 2024 '[MVA']]]*Tabla2[[#This Row],[Tasa 2025]]+Tabla2[[#This Row],[Requerimientos de Suministro 2025 '[MVA']]]+Tabla2[[#This Row],[Transferencias de Carga 2025 '[MVA']]]</f>
        <v>0</v>
      </c>
      <c r="AA10" s="90">
        <f>+Tabla2[[#This Row],[Demanda Alim 2025 '[MVA'] SP]]*Tabla2[[#This Row],[Tasa 2026]]+Tabla2[[#This Row],[Requerimientos de Suministro 2026 '[MVA']]]+Tabla2[[#This Row],[Transferencias de Carga 2026 '[MVA']]]</f>
        <v>0</v>
      </c>
      <c r="AB10" s="90">
        <f>+Tabla2[[#This Row],[Demanda Alim 2026 '[MVA'] SP]]*Tabla2[[#This Row],[Tasa 2027]]+Tabla2[[#This Row],[Requerimientos de Suministro 2027 '[MVA']]]+Tabla2[[#This Row],[Transferencias de Carga 2027 '[MVA']]]</f>
        <v>0</v>
      </c>
      <c r="AC10" s="90">
        <f>+Tabla2[[#This Row],[Demanda Alim 2027 '[MVA'] SP]]*Tabla2[[#This Row],[Tasa 2028]]+Tabla2[[#This Row],[Requerimientos de Suministro 2028 '[MVA']]]+Tabla2[[#This Row],[Transferencias de Carga 2028 '[MVA']]]</f>
        <v>0</v>
      </c>
      <c r="AD10" s="90">
        <f>+Tabla2[[#This Row],[Demanda Alim 2028 '[MVA'] SP]]*Tabla2[[#This Row],[Tasa 2029]]+Tabla2[[#This Row],[Requerimientos de Suministro 2029 '[MVA']]]+Tabla2[[#This Row],[Transferencias de Carga 2029 '[MVA']]]</f>
        <v>0</v>
      </c>
      <c r="AE10" s="90">
        <f>+Tabla2[[#This Row],[Demanda Alim 2029 '[MVA'] SP]]*Tabla2[[#This Row],[Tasa 2030]]+Tabla2[[#This Row],[Requerimientos de Suministro 2030 '[MVA']]]+Tabla2[[#This Row],[Transferencias de Carga 2030 '[MVA']]]</f>
        <v>0</v>
      </c>
      <c r="AF10" s="91">
        <f t="shared" si="0"/>
        <v>0</v>
      </c>
      <c r="AG10" s="91">
        <f t="shared" si="1"/>
        <v>0</v>
      </c>
      <c r="AH10" s="92">
        <f t="shared" si="6"/>
        <v>0</v>
      </c>
      <c r="AI10" s="92">
        <f t="shared" si="7"/>
        <v>0</v>
      </c>
      <c r="AJ10" s="92">
        <f t="shared" si="8"/>
        <v>0</v>
      </c>
      <c r="AK10" s="92">
        <f t="shared" si="9"/>
        <v>0</v>
      </c>
      <c r="AL10" s="92">
        <f t="shared" si="10"/>
        <v>0</v>
      </c>
    </row>
    <row r="11" spans="2:38" x14ac:dyDescent="0.25">
      <c r="B11" s="12" t="s">
        <v>121</v>
      </c>
      <c r="C11" s="10"/>
      <c r="D11" s="10"/>
      <c r="E11" s="10"/>
      <c r="F11" s="10"/>
      <c r="G11" s="10"/>
      <c r="H11" s="10"/>
      <c r="I11" s="10"/>
      <c r="J11" s="10"/>
      <c r="K11" s="10"/>
      <c r="L11" s="10"/>
      <c r="M11" s="10"/>
      <c r="N11" s="10"/>
      <c r="O11" s="10"/>
      <c r="P11" s="10"/>
      <c r="Q11" s="10"/>
      <c r="R11" s="10"/>
      <c r="S11" s="10"/>
      <c r="T11" s="10"/>
      <c r="U11" s="10"/>
      <c r="V11" s="10"/>
      <c r="W11" s="10"/>
      <c r="X11" s="10"/>
      <c r="Y11" s="10"/>
      <c r="Z11" s="90">
        <f>Tabla2[[#This Row],[Demanda Máxima 2024 '[MVA']]]*Tabla2[[#This Row],[Tasa 2025]]+Tabla2[[#This Row],[Requerimientos de Suministro 2025 '[MVA']]]+Tabla2[[#This Row],[Transferencias de Carga 2025 '[MVA']]]</f>
        <v>0</v>
      </c>
      <c r="AA11" s="90">
        <f>+Tabla2[[#This Row],[Demanda Alim 2025 '[MVA'] SP]]*Tabla2[[#This Row],[Tasa 2026]]+Tabla2[[#This Row],[Requerimientos de Suministro 2026 '[MVA']]]+Tabla2[[#This Row],[Transferencias de Carga 2026 '[MVA']]]</f>
        <v>0</v>
      </c>
      <c r="AB11" s="90">
        <f>+Tabla2[[#This Row],[Demanda Alim 2026 '[MVA'] SP]]*Tabla2[[#This Row],[Tasa 2027]]+Tabla2[[#This Row],[Requerimientos de Suministro 2027 '[MVA']]]+Tabla2[[#This Row],[Transferencias de Carga 2027 '[MVA']]]</f>
        <v>0</v>
      </c>
      <c r="AC11" s="90">
        <f>+Tabla2[[#This Row],[Demanda Alim 2027 '[MVA'] SP]]*Tabla2[[#This Row],[Tasa 2028]]+Tabla2[[#This Row],[Requerimientos de Suministro 2028 '[MVA']]]+Tabla2[[#This Row],[Transferencias de Carga 2028 '[MVA']]]</f>
        <v>0</v>
      </c>
      <c r="AD11" s="90">
        <f>+Tabla2[[#This Row],[Demanda Alim 2028 '[MVA'] SP]]*Tabla2[[#This Row],[Tasa 2029]]+Tabla2[[#This Row],[Requerimientos de Suministro 2029 '[MVA']]]+Tabla2[[#This Row],[Transferencias de Carga 2029 '[MVA']]]</f>
        <v>0</v>
      </c>
      <c r="AE11" s="90">
        <f>+Tabla2[[#This Row],[Demanda Alim 2029 '[MVA'] SP]]*Tabla2[[#This Row],[Tasa 2030]]+Tabla2[[#This Row],[Requerimientos de Suministro 2030 '[MVA']]]+Tabla2[[#This Row],[Transferencias de Carga 2030 '[MVA']]]</f>
        <v>0</v>
      </c>
      <c r="AF11" s="91">
        <f t="shared" si="0"/>
        <v>0</v>
      </c>
      <c r="AG11" s="91">
        <f t="shared" si="1"/>
        <v>0</v>
      </c>
      <c r="AH11" s="92">
        <f t="shared" si="6"/>
        <v>0</v>
      </c>
      <c r="AI11" s="92">
        <f t="shared" si="7"/>
        <v>0</v>
      </c>
      <c r="AJ11" s="92">
        <f t="shared" si="8"/>
        <v>0</v>
      </c>
      <c r="AK11" s="92">
        <f t="shared" si="9"/>
        <v>0</v>
      </c>
      <c r="AL11" s="92">
        <f t="shared" si="10"/>
        <v>0</v>
      </c>
    </row>
    <row r="12" spans="2:38" x14ac:dyDescent="0.25">
      <c r="B12" s="12" t="s">
        <v>121</v>
      </c>
      <c r="C12" s="10"/>
      <c r="D12" s="10"/>
      <c r="E12" s="10"/>
      <c r="F12" s="10"/>
      <c r="G12" s="10"/>
      <c r="H12" s="10"/>
      <c r="I12" s="10"/>
      <c r="J12" s="10"/>
      <c r="K12" s="10"/>
      <c r="L12" s="10"/>
      <c r="M12" s="10"/>
      <c r="N12" s="10"/>
      <c r="O12" s="10"/>
      <c r="P12" s="10"/>
      <c r="Q12" s="10"/>
      <c r="R12" s="10"/>
      <c r="S12" s="10"/>
      <c r="T12" s="10"/>
      <c r="U12" s="10"/>
      <c r="V12" s="10"/>
      <c r="W12" s="10"/>
      <c r="X12" s="10"/>
      <c r="Y12" s="10"/>
      <c r="Z12" s="90">
        <f>Tabla2[[#This Row],[Demanda Máxima 2024 '[MVA']]]*Tabla2[[#This Row],[Tasa 2025]]+Tabla2[[#This Row],[Requerimientos de Suministro 2025 '[MVA']]]+Tabla2[[#This Row],[Transferencias de Carga 2025 '[MVA']]]</f>
        <v>0</v>
      </c>
      <c r="AA12" s="90">
        <f>+Tabla2[[#This Row],[Demanda Alim 2025 '[MVA'] SP]]*Tabla2[[#This Row],[Tasa 2026]]+Tabla2[[#This Row],[Requerimientos de Suministro 2026 '[MVA']]]+Tabla2[[#This Row],[Transferencias de Carga 2026 '[MVA']]]</f>
        <v>0</v>
      </c>
      <c r="AB12" s="90">
        <f>+Tabla2[[#This Row],[Demanda Alim 2026 '[MVA'] SP]]*Tabla2[[#This Row],[Tasa 2027]]+Tabla2[[#This Row],[Requerimientos de Suministro 2027 '[MVA']]]+Tabla2[[#This Row],[Transferencias de Carga 2027 '[MVA']]]</f>
        <v>0</v>
      </c>
      <c r="AC12" s="90">
        <f>+Tabla2[[#This Row],[Demanda Alim 2027 '[MVA'] SP]]*Tabla2[[#This Row],[Tasa 2028]]+Tabla2[[#This Row],[Requerimientos de Suministro 2028 '[MVA']]]+Tabla2[[#This Row],[Transferencias de Carga 2028 '[MVA']]]</f>
        <v>0</v>
      </c>
      <c r="AD12" s="90">
        <f>+Tabla2[[#This Row],[Demanda Alim 2028 '[MVA'] SP]]*Tabla2[[#This Row],[Tasa 2029]]+Tabla2[[#This Row],[Requerimientos de Suministro 2029 '[MVA']]]+Tabla2[[#This Row],[Transferencias de Carga 2029 '[MVA']]]</f>
        <v>0</v>
      </c>
      <c r="AE12" s="90">
        <f>+Tabla2[[#This Row],[Demanda Alim 2029 '[MVA'] SP]]*Tabla2[[#This Row],[Tasa 2030]]+Tabla2[[#This Row],[Requerimientos de Suministro 2030 '[MVA']]]+Tabla2[[#This Row],[Transferencias de Carga 2030 '[MVA']]]</f>
        <v>0</v>
      </c>
      <c r="AF12" s="91">
        <f t="shared" si="0"/>
        <v>0</v>
      </c>
      <c r="AG12" s="91">
        <f t="shared" si="1"/>
        <v>0</v>
      </c>
      <c r="AH12" s="92">
        <f t="shared" si="6"/>
        <v>0</v>
      </c>
      <c r="AI12" s="92">
        <f t="shared" si="7"/>
        <v>0</v>
      </c>
      <c r="AJ12" s="92">
        <f t="shared" si="8"/>
        <v>0</v>
      </c>
      <c r="AK12" s="92">
        <f t="shared" si="9"/>
        <v>0</v>
      </c>
      <c r="AL12" s="92">
        <f t="shared" si="10"/>
        <v>0</v>
      </c>
    </row>
    <row r="13" spans="2:38" x14ac:dyDescent="0.25">
      <c r="B13" t="s">
        <v>121</v>
      </c>
      <c r="C13" s="10"/>
      <c r="D13" s="10"/>
      <c r="E13" s="10"/>
      <c r="F13" s="10"/>
      <c r="G13" s="10"/>
      <c r="H13" s="10"/>
      <c r="I13" s="10"/>
      <c r="J13" s="10"/>
      <c r="K13" s="10"/>
      <c r="L13" s="10"/>
      <c r="M13" s="10"/>
      <c r="N13" s="10"/>
      <c r="O13" s="10"/>
      <c r="P13" s="10"/>
      <c r="Q13" s="10"/>
      <c r="R13" s="10"/>
      <c r="S13" s="10"/>
      <c r="T13" s="10"/>
      <c r="U13" s="10"/>
      <c r="V13" s="10"/>
      <c r="W13" s="10"/>
      <c r="X13" s="10"/>
      <c r="Y13" s="10"/>
      <c r="Z13" s="90">
        <f>Tabla2[[#This Row],[Demanda Máxima 2024 '[MVA']]]*Tabla2[[#This Row],[Tasa 2025]]+Tabla2[[#This Row],[Requerimientos de Suministro 2025 '[MVA']]]+Tabla2[[#This Row],[Transferencias de Carga 2025 '[MVA']]]</f>
        <v>0</v>
      </c>
      <c r="AA13" s="90">
        <f>+Tabla2[[#This Row],[Demanda Alim 2025 '[MVA'] SP]]*Tabla2[[#This Row],[Tasa 2026]]+Tabla2[[#This Row],[Requerimientos de Suministro 2026 '[MVA']]]+Tabla2[[#This Row],[Transferencias de Carga 2026 '[MVA']]]</f>
        <v>0</v>
      </c>
      <c r="AB13" s="90">
        <f>+Tabla2[[#This Row],[Demanda Alim 2026 '[MVA'] SP]]*Tabla2[[#This Row],[Tasa 2027]]+Tabla2[[#This Row],[Requerimientos de Suministro 2027 '[MVA']]]+Tabla2[[#This Row],[Transferencias de Carga 2027 '[MVA']]]</f>
        <v>0</v>
      </c>
      <c r="AC13" s="90">
        <f>+Tabla2[[#This Row],[Demanda Alim 2027 '[MVA'] SP]]*Tabla2[[#This Row],[Tasa 2028]]+Tabla2[[#This Row],[Requerimientos de Suministro 2028 '[MVA']]]+Tabla2[[#This Row],[Transferencias de Carga 2028 '[MVA']]]</f>
        <v>0</v>
      </c>
      <c r="AD13" s="90">
        <f>+Tabla2[[#This Row],[Demanda Alim 2028 '[MVA'] SP]]*Tabla2[[#This Row],[Tasa 2029]]+Tabla2[[#This Row],[Requerimientos de Suministro 2029 '[MVA']]]+Tabla2[[#This Row],[Transferencias de Carga 2029 '[MVA']]]</f>
        <v>0</v>
      </c>
      <c r="AE13" s="90">
        <f>+Tabla2[[#This Row],[Demanda Alim 2029 '[MVA'] SP]]*Tabla2[[#This Row],[Tasa 2030]]+Tabla2[[#This Row],[Requerimientos de Suministro 2030 '[MVA']]]+Tabla2[[#This Row],[Transferencias de Carga 2030 '[MVA']]]</f>
        <v>0</v>
      </c>
      <c r="AF13" s="91">
        <f t="shared" si="0"/>
        <v>0</v>
      </c>
      <c r="AG13" s="91">
        <f t="shared" si="1"/>
        <v>0</v>
      </c>
      <c r="AH13" s="92">
        <f t="shared" si="6"/>
        <v>0</v>
      </c>
      <c r="AI13" s="92">
        <f t="shared" si="7"/>
        <v>0</v>
      </c>
      <c r="AJ13" s="92">
        <f t="shared" si="8"/>
        <v>0</v>
      </c>
      <c r="AK13" s="92">
        <f t="shared" si="9"/>
        <v>0</v>
      </c>
      <c r="AL13" s="92">
        <f t="shared" si="10"/>
        <v>0</v>
      </c>
    </row>
    <row r="14" spans="2:38" x14ac:dyDescent="0.25">
      <c r="B14" t="s">
        <v>121</v>
      </c>
      <c r="Z14" s="90">
        <f>Tabla2[[#This Row],[Demanda Máxima 2024 '[MVA']]]*Tabla2[[#This Row],[Tasa 2025]]+Tabla2[[#This Row],[Requerimientos de Suministro 2025 '[MVA']]]+Tabla2[[#This Row],[Transferencias de Carga 2025 '[MVA']]]</f>
        <v>0</v>
      </c>
      <c r="AA14" s="90">
        <f>+Tabla2[[#This Row],[Demanda Alim 2025 '[MVA'] SP]]*Tabla2[[#This Row],[Tasa 2026]]+Tabla2[[#This Row],[Requerimientos de Suministro 2026 '[MVA']]]+Tabla2[[#This Row],[Transferencias de Carga 2026 '[MVA']]]</f>
        <v>0</v>
      </c>
      <c r="AB14" s="90">
        <f>+Tabla2[[#This Row],[Demanda Alim 2026 '[MVA'] SP]]*Tabla2[[#This Row],[Tasa 2027]]+Tabla2[[#This Row],[Requerimientos de Suministro 2027 '[MVA']]]+Tabla2[[#This Row],[Transferencias de Carga 2027 '[MVA']]]</f>
        <v>0</v>
      </c>
      <c r="AC14" s="90">
        <f>+Tabla2[[#This Row],[Demanda Alim 2027 '[MVA'] SP]]*Tabla2[[#This Row],[Tasa 2028]]+Tabla2[[#This Row],[Requerimientos de Suministro 2028 '[MVA']]]+Tabla2[[#This Row],[Transferencias de Carga 2028 '[MVA']]]</f>
        <v>0</v>
      </c>
      <c r="AD14" s="90">
        <f>+Tabla2[[#This Row],[Demanda Alim 2028 '[MVA'] SP]]*Tabla2[[#This Row],[Tasa 2029]]+Tabla2[[#This Row],[Requerimientos de Suministro 2029 '[MVA']]]+Tabla2[[#This Row],[Transferencias de Carga 2029 '[MVA']]]</f>
        <v>0</v>
      </c>
      <c r="AE14" s="90">
        <f>+Tabla2[[#This Row],[Demanda Alim 2029 '[MVA'] SP]]*Tabla2[[#This Row],[Tasa 2030]]+Tabla2[[#This Row],[Requerimientos de Suministro 2030 '[MVA']]]+Tabla2[[#This Row],[Transferencias de Carga 2030 '[MVA']]]</f>
        <v>0</v>
      </c>
      <c r="AF14" s="91">
        <f t="shared" si="0"/>
        <v>0</v>
      </c>
      <c r="AG14" s="91">
        <f t="shared" si="1"/>
        <v>0</v>
      </c>
      <c r="AH14" s="92">
        <f t="shared" si="6"/>
        <v>0</v>
      </c>
      <c r="AI14" s="92">
        <f t="shared" si="7"/>
        <v>0</v>
      </c>
      <c r="AJ14" s="92">
        <f t="shared" si="8"/>
        <v>0</v>
      </c>
      <c r="AK14" s="92">
        <f t="shared" si="9"/>
        <v>0</v>
      </c>
      <c r="AL14" s="92">
        <f t="shared" si="10"/>
        <v>0</v>
      </c>
    </row>
    <row r="15" spans="2:38" x14ac:dyDescent="0.25">
      <c r="B15" t="s">
        <v>121</v>
      </c>
      <c r="Z15" s="90">
        <f>Tabla2[[#This Row],[Demanda Máxima 2024 '[MVA']]]*Tabla2[[#This Row],[Tasa 2025]]+Tabla2[[#This Row],[Requerimientos de Suministro 2025 '[MVA']]]+Tabla2[[#This Row],[Transferencias de Carga 2025 '[MVA']]]</f>
        <v>0</v>
      </c>
      <c r="AA15" s="90">
        <f>+Tabla2[[#This Row],[Demanda Alim 2025 '[MVA'] SP]]*Tabla2[[#This Row],[Tasa 2026]]+Tabla2[[#This Row],[Requerimientos de Suministro 2026 '[MVA']]]+Tabla2[[#This Row],[Transferencias de Carga 2026 '[MVA']]]</f>
        <v>0</v>
      </c>
      <c r="AB15" s="90">
        <f>+Tabla2[[#This Row],[Demanda Alim 2026 '[MVA'] SP]]*Tabla2[[#This Row],[Tasa 2027]]+Tabla2[[#This Row],[Requerimientos de Suministro 2027 '[MVA']]]+Tabla2[[#This Row],[Transferencias de Carga 2027 '[MVA']]]</f>
        <v>0</v>
      </c>
      <c r="AC15" s="90">
        <f>+Tabla2[[#This Row],[Demanda Alim 2027 '[MVA'] SP]]*Tabla2[[#This Row],[Tasa 2028]]+Tabla2[[#This Row],[Requerimientos de Suministro 2028 '[MVA']]]+Tabla2[[#This Row],[Transferencias de Carga 2028 '[MVA']]]</f>
        <v>0</v>
      </c>
      <c r="AD15" s="90">
        <f>+Tabla2[[#This Row],[Demanda Alim 2028 '[MVA'] SP]]*Tabla2[[#This Row],[Tasa 2029]]+Tabla2[[#This Row],[Requerimientos de Suministro 2029 '[MVA']]]+Tabla2[[#This Row],[Transferencias de Carga 2029 '[MVA']]]</f>
        <v>0</v>
      </c>
      <c r="AE15" s="90">
        <f>+Tabla2[[#This Row],[Demanda Alim 2029 '[MVA'] SP]]*Tabla2[[#This Row],[Tasa 2030]]+Tabla2[[#This Row],[Requerimientos de Suministro 2030 '[MVA']]]+Tabla2[[#This Row],[Transferencias de Carga 2030 '[MVA']]]</f>
        <v>0</v>
      </c>
      <c r="AF15" s="91">
        <f t="shared" si="0"/>
        <v>0</v>
      </c>
      <c r="AG15" s="91">
        <f t="shared" si="1"/>
        <v>0</v>
      </c>
      <c r="AH15" s="92">
        <f t="shared" si="6"/>
        <v>0</v>
      </c>
      <c r="AI15" s="92">
        <f t="shared" si="7"/>
        <v>0</v>
      </c>
      <c r="AJ15" s="92">
        <f t="shared" si="8"/>
        <v>0</v>
      </c>
      <c r="AK15" s="92">
        <f t="shared" si="9"/>
        <v>0</v>
      </c>
      <c r="AL15" s="92">
        <f t="shared" si="10"/>
        <v>0</v>
      </c>
    </row>
    <row r="16" spans="2:38" x14ac:dyDescent="0.25">
      <c r="B16" t="s">
        <v>121</v>
      </c>
      <c r="Z16" s="90">
        <f>Tabla2[[#This Row],[Demanda Máxima 2024 '[MVA']]]*Tabla2[[#This Row],[Tasa 2025]]+Tabla2[[#This Row],[Requerimientos de Suministro 2025 '[MVA']]]+Tabla2[[#This Row],[Transferencias de Carga 2025 '[MVA']]]</f>
        <v>0</v>
      </c>
      <c r="AA16" s="90">
        <f>+Tabla2[[#This Row],[Demanda Alim 2025 '[MVA'] SP]]*Tabla2[[#This Row],[Tasa 2026]]+Tabla2[[#This Row],[Requerimientos de Suministro 2026 '[MVA']]]+Tabla2[[#This Row],[Transferencias de Carga 2026 '[MVA']]]</f>
        <v>0</v>
      </c>
      <c r="AB16" s="90">
        <f>+Tabla2[[#This Row],[Demanda Alim 2026 '[MVA'] SP]]*Tabla2[[#This Row],[Tasa 2027]]+Tabla2[[#This Row],[Requerimientos de Suministro 2027 '[MVA']]]+Tabla2[[#This Row],[Transferencias de Carga 2027 '[MVA']]]</f>
        <v>0</v>
      </c>
      <c r="AC16" s="90">
        <f>+Tabla2[[#This Row],[Demanda Alim 2027 '[MVA'] SP]]*Tabla2[[#This Row],[Tasa 2028]]+Tabla2[[#This Row],[Requerimientos de Suministro 2028 '[MVA']]]+Tabla2[[#This Row],[Transferencias de Carga 2028 '[MVA']]]</f>
        <v>0</v>
      </c>
      <c r="AD16" s="90">
        <f>+Tabla2[[#This Row],[Demanda Alim 2028 '[MVA'] SP]]*Tabla2[[#This Row],[Tasa 2029]]+Tabla2[[#This Row],[Requerimientos de Suministro 2029 '[MVA']]]+Tabla2[[#This Row],[Transferencias de Carga 2029 '[MVA']]]</f>
        <v>0</v>
      </c>
      <c r="AE16" s="90">
        <f>+Tabla2[[#This Row],[Demanda Alim 2029 '[MVA'] SP]]*Tabla2[[#This Row],[Tasa 2030]]+Tabla2[[#This Row],[Requerimientos de Suministro 2030 '[MVA']]]+Tabla2[[#This Row],[Transferencias de Carga 2030 '[MVA']]]</f>
        <v>0</v>
      </c>
      <c r="AF16" s="91">
        <f t="shared" si="0"/>
        <v>0</v>
      </c>
      <c r="AG16" s="91">
        <f t="shared" si="1"/>
        <v>0</v>
      </c>
      <c r="AH16" s="92">
        <f t="shared" si="6"/>
        <v>0</v>
      </c>
      <c r="AI16" s="92">
        <f t="shared" si="7"/>
        <v>0</v>
      </c>
      <c r="AJ16" s="92">
        <f t="shared" si="8"/>
        <v>0</v>
      </c>
      <c r="AK16" s="92">
        <f t="shared" si="9"/>
        <v>0</v>
      </c>
      <c r="AL16" s="92">
        <f t="shared" si="10"/>
        <v>0</v>
      </c>
    </row>
    <row r="17" spans="2:38" x14ac:dyDescent="0.25">
      <c r="B17" t="s">
        <v>121</v>
      </c>
      <c r="Z17" s="90">
        <f>Tabla2[[#This Row],[Demanda Máxima 2024 '[MVA']]]*Tabla2[[#This Row],[Tasa 2025]]+Tabla2[[#This Row],[Requerimientos de Suministro 2025 '[MVA']]]+Tabla2[[#This Row],[Transferencias de Carga 2025 '[MVA']]]</f>
        <v>0</v>
      </c>
      <c r="AA17" s="90">
        <f>+Tabla2[[#This Row],[Demanda Alim 2025 '[MVA'] SP]]*Tabla2[[#This Row],[Tasa 2026]]+Tabla2[[#This Row],[Requerimientos de Suministro 2026 '[MVA']]]+Tabla2[[#This Row],[Transferencias de Carga 2026 '[MVA']]]</f>
        <v>0</v>
      </c>
      <c r="AB17" s="90">
        <f>+Tabla2[[#This Row],[Demanda Alim 2026 '[MVA'] SP]]*Tabla2[[#This Row],[Tasa 2027]]+Tabla2[[#This Row],[Requerimientos de Suministro 2027 '[MVA']]]+Tabla2[[#This Row],[Transferencias de Carga 2027 '[MVA']]]</f>
        <v>0</v>
      </c>
      <c r="AC17" s="90">
        <f>+Tabla2[[#This Row],[Demanda Alim 2027 '[MVA'] SP]]*Tabla2[[#This Row],[Tasa 2028]]+Tabla2[[#This Row],[Requerimientos de Suministro 2028 '[MVA']]]+Tabla2[[#This Row],[Transferencias de Carga 2028 '[MVA']]]</f>
        <v>0</v>
      </c>
      <c r="AD17" s="90">
        <f>+Tabla2[[#This Row],[Demanda Alim 2028 '[MVA'] SP]]*Tabla2[[#This Row],[Tasa 2029]]+Tabla2[[#This Row],[Requerimientos de Suministro 2029 '[MVA']]]+Tabla2[[#This Row],[Transferencias de Carga 2029 '[MVA']]]</f>
        <v>0</v>
      </c>
      <c r="AE17" s="90">
        <f>+Tabla2[[#This Row],[Demanda Alim 2029 '[MVA'] SP]]*Tabla2[[#This Row],[Tasa 2030]]+Tabla2[[#This Row],[Requerimientos de Suministro 2030 '[MVA']]]+Tabla2[[#This Row],[Transferencias de Carga 2030 '[MVA']]]</f>
        <v>0</v>
      </c>
      <c r="AF17" s="91">
        <f t="shared" si="0"/>
        <v>0</v>
      </c>
      <c r="AG17" s="91">
        <f t="shared" si="1"/>
        <v>0</v>
      </c>
      <c r="AH17" s="92">
        <f t="shared" si="6"/>
        <v>0</v>
      </c>
      <c r="AI17" s="92">
        <f t="shared" si="7"/>
        <v>0</v>
      </c>
      <c r="AJ17" s="92">
        <f t="shared" si="8"/>
        <v>0</v>
      </c>
      <c r="AK17" s="92">
        <f t="shared" si="9"/>
        <v>0</v>
      </c>
      <c r="AL17" s="92">
        <f t="shared" si="10"/>
        <v>0</v>
      </c>
    </row>
    <row r="18" spans="2:38" x14ac:dyDescent="0.25">
      <c r="B18" t="s">
        <v>121</v>
      </c>
      <c r="Z18" s="90">
        <f>Tabla2[[#This Row],[Demanda Máxima 2024 '[MVA']]]*Tabla2[[#This Row],[Tasa 2025]]+Tabla2[[#This Row],[Requerimientos de Suministro 2025 '[MVA']]]+Tabla2[[#This Row],[Transferencias de Carga 2025 '[MVA']]]</f>
        <v>0</v>
      </c>
      <c r="AA18" s="90">
        <f>+Tabla2[[#This Row],[Demanda Alim 2025 '[MVA'] SP]]*Tabla2[[#This Row],[Tasa 2026]]+Tabla2[[#This Row],[Requerimientos de Suministro 2026 '[MVA']]]+Tabla2[[#This Row],[Transferencias de Carga 2026 '[MVA']]]</f>
        <v>0</v>
      </c>
      <c r="AB18" s="90">
        <f>+Tabla2[[#This Row],[Demanda Alim 2026 '[MVA'] SP]]*Tabla2[[#This Row],[Tasa 2027]]+Tabla2[[#This Row],[Requerimientos de Suministro 2027 '[MVA']]]+Tabla2[[#This Row],[Transferencias de Carga 2027 '[MVA']]]</f>
        <v>0</v>
      </c>
      <c r="AC18" s="90">
        <f>+Tabla2[[#This Row],[Demanda Alim 2027 '[MVA'] SP]]*Tabla2[[#This Row],[Tasa 2028]]+Tabla2[[#This Row],[Requerimientos de Suministro 2028 '[MVA']]]+Tabla2[[#This Row],[Transferencias de Carga 2028 '[MVA']]]</f>
        <v>0</v>
      </c>
      <c r="AD18" s="90">
        <f>+Tabla2[[#This Row],[Demanda Alim 2028 '[MVA'] SP]]*Tabla2[[#This Row],[Tasa 2029]]+Tabla2[[#This Row],[Requerimientos de Suministro 2029 '[MVA']]]+Tabla2[[#This Row],[Transferencias de Carga 2029 '[MVA']]]</f>
        <v>0</v>
      </c>
      <c r="AE18" s="90">
        <f>+Tabla2[[#This Row],[Demanda Alim 2029 '[MVA'] SP]]*Tabla2[[#This Row],[Tasa 2030]]+Tabla2[[#This Row],[Requerimientos de Suministro 2030 '[MVA']]]+Tabla2[[#This Row],[Transferencias de Carga 2030 '[MVA']]]</f>
        <v>0</v>
      </c>
      <c r="AF18" s="91">
        <f t="shared" si="0"/>
        <v>0</v>
      </c>
      <c r="AG18" s="91">
        <f t="shared" si="1"/>
        <v>0</v>
      </c>
      <c r="AH18" s="92">
        <f t="shared" si="6"/>
        <v>0</v>
      </c>
      <c r="AI18" s="92">
        <f t="shared" si="7"/>
        <v>0</v>
      </c>
      <c r="AJ18" s="92">
        <f t="shared" si="8"/>
        <v>0</v>
      </c>
      <c r="AK18" s="92">
        <f t="shared" si="9"/>
        <v>0</v>
      </c>
      <c r="AL18" s="92">
        <f t="shared" si="10"/>
        <v>0</v>
      </c>
    </row>
    <row r="19" spans="2:38" x14ac:dyDescent="0.25">
      <c r="B19" t="s">
        <v>121</v>
      </c>
      <c r="Z19" s="90">
        <f>Tabla2[[#This Row],[Demanda Máxima 2024 '[MVA']]]*Tabla2[[#This Row],[Tasa 2025]]+Tabla2[[#This Row],[Requerimientos de Suministro 2025 '[MVA']]]+Tabla2[[#This Row],[Transferencias de Carga 2025 '[MVA']]]</f>
        <v>0</v>
      </c>
      <c r="AA19" s="90">
        <f>+Tabla2[[#This Row],[Demanda Alim 2025 '[MVA'] SP]]*Tabla2[[#This Row],[Tasa 2026]]+Tabla2[[#This Row],[Requerimientos de Suministro 2026 '[MVA']]]+Tabla2[[#This Row],[Transferencias de Carga 2026 '[MVA']]]</f>
        <v>0</v>
      </c>
      <c r="AB19" s="90">
        <f>+Tabla2[[#This Row],[Demanda Alim 2026 '[MVA'] SP]]*Tabla2[[#This Row],[Tasa 2027]]+Tabla2[[#This Row],[Requerimientos de Suministro 2027 '[MVA']]]+Tabla2[[#This Row],[Transferencias de Carga 2027 '[MVA']]]</f>
        <v>0</v>
      </c>
      <c r="AC19" s="90">
        <f>+Tabla2[[#This Row],[Demanda Alim 2027 '[MVA'] SP]]*Tabla2[[#This Row],[Tasa 2028]]+Tabla2[[#This Row],[Requerimientos de Suministro 2028 '[MVA']]]+Tabla2[[#This Row],[Transferencias de Carga 2028 '[MVA']]]</f>
        <v>0</v>
      </c>
      <c r="AD19" s="90">
        <f>+Tabla2[[#This Row],[Demanda Alim 2028 '[MVA'] SP]]*Tabla2[[#This Row],[Tasa 2029]]+Tabla2[[#This Row],[Requerimientos de Suministro 2029 '[MVA']]]+Tabla2[[#This Row],[Transferencias de Carga 2029 '[MVA']]]</f>
        <v>0</v>
      </c>
      <c r="AE19" s="90">
        <f>+Tabla2[[#This Row],[Demanda Alim 2029 '[MVA'] SP]]*Tabla2[[#This Row],[Tasa 2030]]+Tabla2[[#This Row],[Requerimientos de Suministro 2030 '[MVA']]]+Tabla2[[#This Row],[Transferencias de Carga 2030 '[MVA']]]</f>
        <v>0</v>
      </c>
      <c r="AF19" s="91">
        <f t="shared" si="0"/>
        <v>0</v>
      </c>
      <c r="AG19" s="91">
        <f t="shared" si="1"/>
        <v>0</v>
      </c>
      <c r="AH19" s="92">
        <f t="shared" si="6"/>
        <v>0</v>
      </c>
      <c r="AI19" s="92">
        <f t="shared" si="7"/>
        <v>0</v>
      </c>
      <c r="AJ19" s="92">
        <f t="shared" si="8"/>
        <v>0</v>
      </c>
      <c r="AK19" s="92">
        <f t="shared" si="9"/>
        <v>0</v>
      </c>
      <c r="AL19" s="92">
        <f t="shared" si="10"/>
        <v>0</v>
      </c>
    </row>
    <row r="20" spans="2:38" x14ac:dyDescent="0.25">
      <c r="B20" t="s">
        <v>121</v>
      </c>
      <c r="Z20" s="90">
        <f>Tabla2[[#This Row],[Demanda Máxima 2024 '[MVA']]]*Tabla2[[#This Row],[Tasa 2025]]+Tabla2[[#This Row],[Requerimientos de Suministro 2025 '[MVA']]]+Tabla2[[#This Row],[Transferencias de Carga 2025 '[MVA']]]</f>
        <v>0</v>
      </c>
      <c r="AA20" s="90">
        <f>+Tabla2[[#This Row],[Demanda Alim 2025 '[MVA'] SP]]*Tabla2[[#This Row],[Tasa 2026]]+Tabla2[[#This Row],[Requerimientos de Suministro 2026 '[MVA']]]+Tabla2[[#This Row],[Transferencias de Carga 2026 '[MVA']]]</f>
        <v>0</v>
      </c>
      <c r="AB20" s="90">
        <f>+Tabla2[[#This Row],[Demanda Alim 2026 '[MVA'] SP]]*Tabla2[[#This Row],[Tasa 2027]]+Tabla2[[#This Row],[Requerimientos de Suministro 2027 '[MVA']]]+Tabla2[[#This Row],[Transferencias de Carga 2027 '[MVA']]]</f>
        <v>0</v>
      </c>
      <c r="AC20" s="90">
        <f>+Tabla2[[#This Row],[Demanda Alim 2027 '[MVA'] SP]]*Tabla2[[#This Row],[Tasa 2028]]+Tabla2[[#This Row],[Requerimientos de Suministro 2028 '[MVA']]]+Tabla2[[#This Row],[Transferencias de Carga 2028 '[MVA']]]</f>
        <v>0</v>
      </c>
      <c r="AD20" s="90">
        <f>+Tabla2[[#This Row],[Demanda Alim 2028 '[MVA'] SP]]*Tabla2[[#This Row],[Tasa 2029]]+Tabla2[[#This Row],[Requerimientos de Suministro 2029 '[MVA']]]+Tabla2[[#This Row],[Transferencias de Carga 2029 '[MVA']]]</f>
        <v>0</v>
      </c>
      <c r="AE20" s="90">
        <f>+Tabla2[[#This Row],[Demanda Alim 2029 '[MVA'] SP]]*Tabla2[[#This Row],[Tasa 2030]]+Tabla2[[#This Row],[Requerimientos de Suministro 2030 '[MVA']]]+Tabla2[[#This Row],[Transferencias de Carga 2030 '[MVA']]]</f>
        <v>0</v>
      </c>
      <c r="AF20" s="91">
        <f t="shared" si="0"/>
        <v>0</v>
      </c>
      <c r="AG20" s="91">
        <f t="shared" si="1"/>
        <v>0</v>
      </c>
      <c r="AH20" s="92">
        <f t="shared" si="6"/>
        <v>0</v>
      </c>
      <c r="AI20" s="92">
        <f t="shared" si="7"/>
        <v>0</v>
      </c>
      <c r="AJ20" s="92">
        <f t="shared" si="8"/>
        <v>0</v>
      </c>
      <c r="AK20" s="92">
        <f t="shared" si="9"/>
        <v>0</v>
      </c>
      <c r="AL20" s="92">
        <f t="shared" si="10"/>
        <v>0</v>
      </c>
    </row>
    <row r="21" spans="2:38" x14ac:dyDescent="0.25">
      <c r="B21" t="s">
        <v>121</v>
      </c>
      <c r="Z21" s="90">
        <f>Tabla2[[#This Row],[Demanda Máxima 2024 '[MVA']]]*Tabla2[[#This Row],[Tasa 2025]]+Tabla2[[#This Row],[Requerimientos de Suministro 2025 '[MVA']]]+Tabla2[[#This Row],[Transferencias de Carga 2025 '[MVA']]]</f>
        <v>0</v>
      </c>
      <c r="AA21" s="90">
        <f>+Tabla2[[#This Row],[Demanda Alim 2025 '[MVA'] SP]]*Tabla2[[#This Row],[Tasa 2026]]+Tabla2[[#This Row],[Requerimientos de Suministro 2026 '[MVA']]]+Tabla2[[#This Row],[Transferencias de Carga 2026 '[MVA']]]</f>
        <v>0</v>
      </c>
      <c r="AB21" s="90">
        <f>+Tabla2[[#This Row],[Demanda Alim 2026 '[MVA'] SP]]*Tabla2[[#This Row],[Tasa 2027]]+Tabla2[[#This Row],[Requerimientos de Suministro 2027 '[MVA']]]+Tabla2[[#This Row],[Transferencias de Carga 2027 '[MVA']]]</f>
        <v>0</v>
      </c>
      <c r="AC21" s="90">
        <f>+Tabla2[[#This Row],[Demanda Alim 2027 '[MVA'] SP]]*Tabla2[[#This Row],[Tasa 2028]]+Tabla2[[#This Row],[Requerimientos de Suministro 2028 '[MVA']]]+Tabla2[[#This Row],[Transferencias de Carga 2028 '[MVA']]]</f>
        <v>0</v>
      </c>
      <c r="AD21" s="90">
        <f>+Tabla2[[#This Row],[Demanda Alim 2028 '[MVA'] SP]]*Tabla2[[#This Row],[Tasa 2029]]+Tabla2[[#This Row],[Requerimientos de Suministro 2029 '[MVA']]]+Tabla2[[#This Row],[Transferencias de Carga 2029 '[MVA']]]</f>
        <v>0</v>
      </c>
      <c r="AE21" s="90">
        <f>+Tabla2[[#This Row],[Demanda Alim 2029 '[MVA'] SP]]*Tabla2[[#This Row],[Tasa 2030]]+Tabla2[[#This Row],[Requerimientos de Suministro 2030 '[MVA']]]+Tabla2[[#This Row],[Transferencias de Carga 2030 '[MVA']]]</f>
        <v>0</v>
      </c>
      <c r="AF21" s="91">
        <f t="shared" si="0"/>
        <v>0</v>
      </c>
      <c r="AG21" s="91">
        <f t="shared" si="1"/>
        <v>0</v>
      </c>
      <c r="AH21" s="92">
        <f t="shared" si="6"/>
        <v>0</v>
      </c>
      <c r="AI21" s="92">
        <f t="shared" si="7"/>
        <v>0</v>
      </c>
      <c r="AJ21" s="92">
        <f t="shared" si="8"/>
        <v>0</v>
      </c>
      <c r="AK21" s="92">
        <f t="shared" si="9"/>
        <v>0</v>
      </c>
      <c r="AL21" s="92">
        <f t="shared" si="10"/>
        <v>0</v>
      </c>
    </row>
    <row r="22" spans="2:38" x14ac:dyDescent="0.25">
      <c r="B22" t="s">
        <v>121</v>
      </c>
      <c r="Z22" s="90">
        <f>Tabla2[[#This Row],[Demanda Máxima 2024 '[MVA']]]*Tabla2[[#This Row],[Tasa 2025]]+Tabla2[[#This Row],[Requerimientos de Suministro 2025 '[MVA']]]+Tabla2[[#This Row],[Transferencias de Carga 2025 '[MVA']]]</f>
        <v>0</v>
      </c>
      <c r="AA22" s="90">
        <f>+Tabla2[[#This Row],[Demanda Alim 2025 '[MVA'] SP]]*Tabla2[[#This Row],[Tasa 2026]]+Tabla2[[#This Row],[Requerimientos de Suministro 2026 '[MVA']]]+Tabla2[[#This Row],[Transferencias de Carga 2026 '[MVA']]]</f>
        <v>0</v>
      </c>
      <c r="AB22" s="90">
        <f>+Tabla2[[#This Row],[Demanda Alim 2026 '[MVA'] SP]]*Tabla2[[#This Row],[Tasa 2027]]+Tabla2[[#This Row],[Requerimientos de Suministro 2027 '[MVA']]]+Tabla2[[#This Row],[Transferencias de Carga 2027 '[MVA']]]</f>
        <v>0</v>
      </c>
      <c r="AC22" s="90">
        <f>+Tabla2[[#This Row],[Demanda Alim 2027 '[MVA'] SP]]*Tabla2[[#This Row],[Tasa 2028]]+Tabla2[[#This Row],[Requerimientos de Suministro 2028 '[MVA']]]+Tabla2[[#This Row],[Transferencias de Carga 2028 '[MVA']]]</f>
        <v>0</v>
      </c>
      <c r="AD22" s="90">
        <f>+Tabla2[[#This Row],[Demanda Alim 2028 '[MVA'] SP]]*Tabla2[[#This Row],[Tasa 2029]]+Tabla2[[#This Row],[Requerimientos de Suministro 2029 '[MVA']]]+Tabla2[[#This Row],[Transferencias de Carga 2029 '[MVA']]]</f>
        <v>0</v>
      </c>
      <c r="AE22" s="90">
        <f>+Tabla2[[#This Row],[Demanda Alim 2029 '[MVA'] SP]]*Tabla2[[#This Row],[Tasa 2030]]+Tabla2[[#This Row],[Requerimientos de Suministro 2030 '[MVA']]]+Tabla2[[#This Row],[Transferencias de Carga 2030 '[MVA']]]</f>
        <v>0</v>
      </c>
      <c r="AF22" s="91">
        <f t="shared" si="0"/>
        <v>0</v>
      </c>
      <c r="AG22" s="91">
        <f t="shared" si="1"/>
        <v>0</v>
      </c>
      <c r="AH22" s="92">
        <f t="shared" si="6"/>
        <v>0</v>
      </c>
      <c r="AI22" s="92">
        <f t="shared" si="7"/>
        <v>0</v>
      </c>
      <c r="AJ22" s="92">
        <f t="shared" si="8"/>
        <v>0</v>
      </c>
      <c r="AK22" s="92">
        <f t="shared" si="9"/>
        <v>0</v>
      </c>
      <c r="AL22" s="92">
        <f t="shared" si="10"/>
        <v>0</v>
      </c>
    </row>
    <row r="23" spans="2:38" x14ac:dyDescent="0.25">
      <c r="B23" t="s">
        <v>121</v>
      </c>
      <c r="Z23" s="90">
        <f>Tabla2[[#This Row],[Demanda Máxima 2024 '[MVA']]]*Tabla2[[#This Row],[Tasa 2025]]+Tabla2[[#This Row],[Requerimientos de Suministro 2025 '[MVA']]]+Tabla2[[#This Row],[Transferencias de Carga 2025 '[MVA']]]</f>
        <v>0</v>
      </c>
      <c r="AA23" s="90">
        <f>+Tabla2[[#This Row],[Demanda Alim 2025 '[MVA'] SP]]*Tabla2[[#This Row],[Tasa 2026]]+Tabla2[[#This Row],[Requerimientos de Suministro 2026 '[MVA']]]+Tabla2[[#This Row],[Transferencias de Carga 2026 '[MVA']]]</f>
        <v>0</v>
      </c>
      <c r="AB23" s="90">
        <f>+Tabla2[[#This Row],[Demanda Alim 2026 '[MVA'] SP]]*Tabla2[[#This Row],[Tasa 2027]]+Tabla2[[#This Row],[Requerimientos de Suministro 2027 '[MVA']]]+Tabla2[[#This Row],[Transferencias de Carga 2027 '[MVA']]]</f>
        <v>0</v>
      </c>
      <c r="AC23" s="90">
        <f>+Tabla2[[#This Row],[Demanda Alim 2027 '[MVA'] SP]]*Tabla2[[#This Row],[Tasa 2028]]+Tabla2[[#This Row],[Requerimientos de Suministro 2028 '[MVA']]]+Tabla2[[#This Row],[Transferencias de Carga 2028 '[MVA']]]</f>
        <v>0</v>
      </c>
      <c r="AD23" s="90">
        <f>+Tabla2[[#This Row],[Demanda Alim 2028 '[MVA'] SP]]*Tabla2[[#This Row],[Tasa 2029]]+Tabla2[[#This Row],[Requerimientos de Suministro 2029 '[MVA']]]+Tabla2[[#This Row],[Transferencias de Carga 2029 '[MVA']]]</f>
        <v>0</v>
      </c>
      <c r="AE23" s="90">
        <f>+Tabla2[[#This Row],[Demanda Alim 2029 '[MVA'] SP]]*Tabla2[[#This Row],[Tasa 2030]]+Tabla2[[#This Row],[Requerimientos de Suministro 2030 '[MVA']]]+Tabla2[[#This Row],[Transferencias de Carga 2030 '[MVA']]]</f>
        <v>0</v>
      </c>
      <c r="AF23" s="91">
        <f t="shared" si="0"/>
        <v>0</v>
      </c>
      <c r="AG23" s="91">
        <f t="shared" si="1"/>
        <v>0</v>
      </c>
      <c r="AH23" s="92">
        <f t="shared" si="6"/>
        <v>0</v>
      </c>
      <c r="AI23" s="92">
        <f t="shared" si="7"/>
        <v>0</v>
      </c>
      <c r="AJ23" s="92">
        <f t="shared" si="8"/>
        <v>0</v>
      </c>
      <c r="AK23" s="92">
        <f t="shared" si="9"/>
        <v>0</v>
      </c>
      <c r="AL23" s="92">
        <f t="shared" si="10"/>
        <v>0</v>
      </c>
    </row>
    <row r="24" spans="2:38" x14ac:dyDescent="0.25">
      <c r="B24" t="s">
        <v>121</v>
      </c>
      <c r="Z24" s="90">
        <f>Tabla2[[#This Row],[Demanda Máxima 2024 '[MVA']]]*Tabla2[[#This Row],[Tasa 2025]]+Tabla2[[#This Row],[Requerimientos de Suministro 2025 '[MVA']]]+Tabla2[[#This Row],[Transferencias de Carga 2025 '[MVA']]]</f>
        <v>0</v>
      </c>
      <c r="AA24" s="90">
        <f>+Tabla2[[#This Row],[Demanda Alim 2025 '[MVA'] SP]]*Tabla2[[#This Row],[Tasa 2026]]+Tabla2[[#This Row],[Requerimientos de Suministro 2026 '[MVA']]]+Tabla2[[#This Row],[Transferencias de Carga 2026 '[MVA']]]</f>
        <v>0</v>
      </c>
      <c r="AB24" s="90">
        <f>+Tabla2[[#This Row],[Demanda Alim 2026 '[MVA'] SP]]*Tabla2[[#This Row],[Tasa 2027]]+Tabla2[[#This Row],[Requerimientos de Suministro 2027 '[MVA']]]+Tabla2[[#This Row],[Transferencias de Carga 2027 '[MVA']]]</f>
        <v>0</v>
      </c>
      <c r="AC24" s="90">
        <f>+Tabla2[[#This Row],[Demanda Alim 2027 '[MVA'] SP]]*Tabla2[[#This Row],[Tasa 2028]]+Tabla2[[#This Row],[Requerimientos de Suministro 2028 '[MVA']]]+Tabla2[[#This Row],[Transferencias de Carga 2028 '[MVA']]]</f>
        <v>0</v>
      </c>
      <c r="AD24" s="90">
        <f>+Tabla2[[#This Row],[Demanda Alim 2028 '[MVA'] SP]]*Tabla2[[#This Row],[Tasa 2029]]+Tabla2[[#This Row],[Requerimientos de Suministro 2029 '[MVA']]]+Tabla2[[#This Row],[Transferencias de Carga 2029 '[MVA']]]</f>
        <v>0</v>
      </c>
      <c r="AE24" s="90">
        <f>+Tabla2[[#This Row],[Demanda Alim 2029 '[MVA'] SP]]*Tabla2[[#This Row],[Tasa 2030]]+Tabla2[[#This Row],[Requerimientos de Suministro 2030 '[MVA']]]+Tabla2[[#This Row],[Transferencias de Carga 2030 '[MVA']]]</f>
        <v>0</v>
      </c>
      <c r="AF24" s="91">
        <f t="shared" si="0"/>
        <v>0</v>
      </c>
      <c r="AG24" s="91">
        <f t="shared" si="1"/>
        <v>0</v>
      </c>
      <c r="AH24" s="92">
        <f t="shared" si="6"/>
        <v>0</v>
      </c>
      <c r="AI24" s="92">
        <f t="shared" si="7"/>
        <v>0</v>
      </c>
      <c r="AJ24" s="92">
        <f t="shared" si="8"/>
        <v>0</v>
      </c>
      <c r="AK24" s="92">
        <f t="shared" si="9"/>
        <v>0</v>
      </c>
      <c r="AL24" s="92">
        <f t="shared" si="10"/>
        <v>0</v>
      </c>
    </row>
    <row r="25" spans="2:38" x14ac:dyDescent="0.25">
      <c r="B25" t="s">
        <v>121</v>
      </c>
      <c r="Z25" s="90">
        <f>Tabla2[[#This Row],[Demanda Máxima 2024 '[MVA']]]*Tabla2[[#This Row],[Tasa 2025]]+Tabla2[[#This Row],[Requerimientos de Suministro 2025 '[MVA']]]+Tabla2[[#This Row],[Transferencias de Carga 2025 '[MVA']]]</f>
        <v>0</v>
      </c>
      <c r="AA25" s="90">
        <f>+Tabla2[[#This Row],[Demanda Alim 2025 '[MVA'] SP]]*Tabla2[[#This Row],[Tasa 2026]]+Tabla2[[#This Row],[Requerimientos de Suministro 2026 '[MVA']]]+Tabla2[[#This Row],[Transferencias de Carga 2026 '[MVA']]]</f>
        <v>0</v>
      </c>
      <c r="AB25" s="90">
        <f>+Tabla2[[#This Row],[Demanda Alim 2026 '[MVA'] SP]]*Tabla2[[#This Row],[Tasa 2027]]+Tabla2[[#This Row],[Requerimientos de Suministro 2027 '[MVA']]]+Tabla2[[#This Row],[Transferencias de Carga 2027 '[MVA']]]</f>
        <v>0</v>
      </c>
      <c r="AC25" s="90">
        <f>+Tabla2[[#This Row],[Demanda Alim 2027 '[MVA'] SP]]*Tabla2[[#This Row],[Tasa 2028]]+Tabla2[[#This Row],[Requerimientos de Suministro 2028 '[MVA']]]+Tabla2[[#This Row],[Transferencias de Carga 2028 '[MVA']]]</f>
        <v>0</v>
      </c>
      <c r="AD25" s="90">
        <f>+Tabla2[[#This Row],[Demanda Alim 2028 '[MVA'] SP]]*Tabla2[[#This Row],[Tasa 2029]]+Tabla2[[#This Row],[Requerimientos de Suministro 2029 '[MVA']]]+Tabla2[[#This Row],[Transferencias de Carga 2029 '[MVA']]]</f>
        <v>0</v>
      </c>
      <c r="AE25" s="90">
        <f>+Tabla2[[#This Row],[Demanda Alim 2029 '[MVA'] SP]]*Tabla2[[#This Row],[Tasa 2030]]+Tabla2[[#This Row],[Requerimientos de Suministro 2030 '[MVA']]]+Tabla2[[#This Row],[Transferencias de Carga 2030 '[MVA']]]</f>
        <v>0</v>
      </c>
      <c r="AF25" s="91">
        <f t="shared" si="0"/>
        <v>0</v>
      </c>
      <c r="AG25" s="91">
        <f t="shared" si="1"/>
        <v>0</v>
      </c>
      <c r="AH25" s="92">
        <f t="shared" si="6"/>
        <v>0</v>
      </c>
      <c r="AI25" s="92">
        <f t="shared" si="7"/>
        <v>0</v>
      </c>
      <c r="AJ25" s="92">
        <f t="shared" si="8"/>
        <v>0</v>
      </c>
      <c r="AK25" s="92">
        <f t="shared" si="9"/>
        <v>0</v>
      </c>
      <c r="AL25" s="92">
        <f t="shared" si="10"/>
        <v>0</v>
      </c>
    </row>
    <row r="26" spans="2:38" x14ac:dyDescent="0.25">
      <c r="B26" t="s">
        <v>121</v>
      </c>
      <c r="Z26" s="90">
        <f>Tabla2[[#This Row],[Demanda Máxima 2024 '[MVA']]]*Tabla2[[#This Row],[Tasa 2025]]+Tabla2[[#This Row],[Requerimientos de Suministro 2025 '[MVA']]]+Tabla2[[#This Row],[Transferencias de Carga 2025 '[MVA']]]</f>
        <v>0</v>
      </c>
      <c r="AA26" s="90">
        <f>+Tabla2[[#This Row],[Demanda Alim 2025 '[MVA'] SP]]*Tabla2[[#This Row],[Tasa 2026]]+Tabla2[[#This Row],[Requerimientos de Suministro 2026 '[MVA']]]+Tabla2[[#This Row],[Transferencias de Carga 2026 '[MVA']]]</f>
        <v>0</v>
      </c>
      <c r="AB26" s="90">
        <f>+Tabla2[[#This Row],[Demanda Alim 2026 '[MVA'] SP]]*Tabla2[[#This Row],[Tasa 2027]]+Tabla2[[#This Row],[Requerimientos de Suministro 2027 '[MVA']]]+Tabla2[[#This Row],[Transferencias de Carga 2027 '[MVA']]]</f>
        <v>0</v>
      </c>
      <c r="AC26" s="90">
        <f>+Tabla2[[#This Row],[Demanda Alim 2027 '[MVA'] SP]]*Tabla2[[#This Row],[Tasa 2028]]+Tabla2[[#This Row],[Requerimientos de Suministro 2028 '[MVA']]]+Tabla2[[#This Row],[Transferencias de Carga 2028 '[MVA']]]</f>
        <v>0</v>
      </c>
      <c r="AD26" s="90">
        <f>+Tabla2[[#This Row],[Demanda Alim 2028 '[MVA'] SP]]*Tabla2[[#This Row],[Tasa 2029]]+Tabla2[[#This Row],[Requerimientos de Suministro 2029 '[MVA']]]+Tabla2[[#This Row],[Transferencias de Carga 2029 '[MVA']]]</f>
        <v>0</v>
      </c>
      <c r="AE26" s="90">
        <f>+Tabla2[[#This Row],[Demanda Alim 2029 '[MVA'] SP]]*Tabla2[[#This Row],[Tasa 2030]]+Tabla2[[#This Row],[Requerimientos de Suministro 2030 '[MVA']]]+Tabla2[[#This Row],[Transferencias de Carga 2030 '[MVA']]]</f>
        <v>0</v>
      </c>
      <c r="AF26" s="91">
        <f t="shared" si="0"/>
        <v>0</v>
      </c>
      <c r="AG26" s="91">
        <f t="shared" si="1"/>
        <v>0</v>
      </c>
      <c r="AH26" s="92">
        <f t="shared" si="6"/>
        <v>0</v>
      </c>
      <c r="AI26" s="92">
        <f t="shared" si="7"/>
        <v>0</v>
      </c>
      <c r="AJ26" s="92">
        <f t="shared" si="8"/>
        <v>0</v>
      </c>
      <c r="AK26" s="92">
        <f t="shared" si="9"/>
        <v>0</v>
      </c>
      <c r="AL26" s="92">
        <f t="shared" si="10"/>
        <v>0</v>
      </c>
    </row>
    <row r="27" spans="2:38" x14ac:dyDescent="0.25">
      <c r="B27" t="s">
        <v>121</v>
      </c>
      <c r="Z27" s="90">
        <f>Tabla2[[#This Row],[Demanda Máxima 2024 '[MVA']]]*Tabla2[[#This Row],[Tasa 2025]]+Tabla2[[#This Row],[Requerimientos de Suministro 2025 '[MVA']]]+Tabla2[[#This Row],[Transferencias de Carga 2025 '[MVA']]]</f>
        <v>0</v>
      </c>
      <c r="AA27" s="90">
        <f>+Tabla2[[#This Row],[Demanda Alim 2025 '[MVA'] SP]]*Tabla2[[#This Row],[Tasa 2026]]+Tabla2[[#This Row],[Requerimientos de Suministro 2026 '[MVA']]]+Tabla2[[#This Row],[Transferencias de Carga 2026 '[MVA']]]</f>
        <v>0</v>
      </c>
      <c r="AB27" s="90">
        <f>+Tabla2[[#This Row],[Demanda Alim 2026 '[MVA'] SP]]*Tabla2[[#This Row],[Tasa 2027]]+Tabla2[[#This Row],[Requerimientos de Suministro 2027 '[MVA']]]+Tabla2[[#This Row],[Transferencias de Carga 2027 '[MVA']]]</f>
        <v>0</v>
      </c>
      <c r="AC27" s="90">
        <f>+Tabla2[[#This Row],[Demanda Alim 2027 '[MVA'] SP]]*Tabla2[[#This Row],[Tasa 2028]]+Tabla2[[#This Row],[Requerimientos de Suministro 2028 '[MVA']]]+Tabla2[[#This Row],[Transferencias de Carga 2028 '[MVA']]]</f>
        <v>0</v>
      </c>
      <c r="AD27" s="90">
        <f>+Tabla2[[#This Row],[Demanda Alim 2028 '[MVA'] SP]]*Tabla2[[#This Row],[Tasa 2029]]+Tabla2[[#This Row],[Requerimientos de Suministro 2029 '[MVA']]]+Tabla2[[#This Row],[Transferencias de Carga 2029 '[MVA']]]</f>
        <v>0</v>
      </c>
      <c r="AE27" s="90">
        <f>+Tabla2[[#This Row],[Demanda Alim 2029 '[MVA'] SP]]*Tabla2[[#This Row],[Tasa 2030]]+Tabla2[[#This Row],[Requerimientos de Suministro 2030 '[MVA']]]+Tabla2[[#This Row],[Transferencias de Carga 2030 '[MVA']]]</f>
        <v>0</v>
      </c>
      <c r="AF27" s="91">
        <f t="shared" si="0"/>
        <v>0</v>
      </c>
      <c r="AG27" s="91">
        <f t="shared" si="1"/>
        <v>0</v>
      </c>
      <c r="AH27" s="92">
        <f t="shared" si="6"/>
        <v>0</v>
      </c>
      <c r="AI27" s="92">
        <f t="shared" si="7"/>
        <v>0</v>
      </c>
      <c r="AJ27" s="92">
        <f t="shared" si="8"/>
        <v>0</v>
      </c>
      <c r="AK27" s="92">
        <f t="shared" si="9"/>
        <v>0</v>
      </c>
      <c r="AL27" s="92">
        <f t="shared" si="10"/>
        <v>0</v>
      </c>
    </row>
    <row r="28" spans="2:38" x14ac:dyDescent="0.25">
      <c r="B28" t="s">
        <v>121</v>
      </c>
      <c r="Z28" s="90">
        <f>Tabla2[[#This Row],[Demanda Máxima 2024 '[MVA']]]*Tabla2[[#This Row],[Tasa 2025]]+Tabla2[[#This Row],[Requerimientos de Suministro 2025 '[MVA']]]+Tabla2[[#This Row],[Transferencias de Carga 2025 '[MVA']]]</f>
        <v>0</v>
      </c>
      <c r="AA28" s="90">
        <f>+Tabla2[[#This Row],[Demanda Alim 2025 '[MVA'] SP]]*Tabla2[[#This Row],[Tasa 2026]]+Tabla2[[#This Row],[Requerimientos de Suministro 2026 '[MVA']]]+Tabla2[[#This Row],[Transferencias de Carga 2026 '[MVA']]]</f>
        <v>0</v>
      </c>
      <c r="AB28" s="90">
        <f>+Tabla2[[#This Row],[Demanda Alim 2026 '[MVA'] SP]]*Tabla2[[#This Row],[Tasa 2027]]+Tabla2[[#This Row],[Requerimientos de Suministro 2027 '[MVA']]]+Tabla2[[#This Row],[Transferencias de Carga 2027 '[MVA']]]</f>
        <v>0</v>
      </c>
      <c r="AC28" s="90">
        <f>+Tabla2[[#This Row],[Demanda Alim 2027 '[MVA'] SP]]*Tabla2[[#This Row],[Tasa 2028]]+Tabla2[[#This Row],[Requerimientos de Suministro 2028 '[MVA']]]+Tabla2[[#This Row],[Transferencias de Carga 2028 '[MVA']]]</f>
        <v>0</v>
      </c>
      <c r="AD28" s="90">
        <f>+Tabla2[[#This Row],[Demanda Alim 2028 '[MVA'] SP]]*Tabla2[[#This Row],[Tasa 2029]]+Tabla2[[#This Row],[Requerimientos de Suministro 2029 '[MVA']]]+Tabla2[[#This Row],[Transferencias de Carga 2029 '[MVA']]]</f>
        <v>0</v>
      </c>
      <c r="AE28" s="90">
        <f>+Tabla2[[#This Row],[Demanda Alim 2029 '[MVA'] SP]]*Tabla2[[#This Row],[Tasa 2030]]+Tabla2[[#This Row],[Requerimientos de Suministro 2030 '[MVA']]]+Tabla2[[#This Row],[Transferencias de Carga 2030 '[MVA']]]</f>
        <v>0</v>
      </c>
      <c r="AF28" s="91">
        <f t="shared" si="0"/>
        <v>0</v>
      </c>
      <c r="AG28" s="91">
        <f t="shared" si="1"/>
        <v>0</v>
      </c>
      <c r="AH28" s="92">
        <f t="shared" si="6"/>
        <v>0</v>
      </c>
      <c r="AI28" s="92">
        <f t="shared" si="7"/>
        <v>0</v>
      </c>
      <c r="AJ28" s="92">
        <f t="shared" si="8"/>
        <v>0</v>
      </c>
      <c r="AK28" s="92">
        <f t="shared" si="9"/>
        <v>0</v>
      </c>
      <c r="AL28" s="92">
        <f t="shared" si="10"/>
        <v>0</v>
      </c>
    </row>
    <row r="29" spans="2:38" x14ac:dyDescent="0.25">
      <c r="B29" t="s">
        <v>121</v>
      </c>
      <c r="Z29" s="90">
        <f>Tabla2[[#This Row],[Demanda Máxima 2024 '[MVA']]]*Tabla2[[#This Row],[Tasa 2025]]+Tabla2[[#This Row],[Requerimientos de Suministro 2025 '[MVA']]]+Tabla2[[#This Row],[Transferencias de Carga 2025 '[MVA']]]</f>
        <v>0</v>
      </c>
      <c r="AA29" s="90">
        <f>+Tabla2[[#This Row],[Demanda Alim 2025 '[MVA'] SP]]*Tabla2[[#This Row],[Tasa 2026]]+Tabla2[[#This Row],[Requerimientos de Suministro 2026 '[MVA']]]+Tabla2[[#This Row],[Transferencias de Carga 2026 '[MVA']]]</f>
        <v>0</v>
      </c>
      <c r="AB29" s="90">
        <f>+Tabla2[[#This Row],[Demanda Alim 2026 '[MVA'] SP]]*Tabla2[[#This Row],[Tasa 2027]]+Tabla2[[#This Row],[Requerimientos de Suministro 2027 '[MVA']]]+Tabla2[[#This Row],[Transferencias de Carga 2027 '[MVA']]]</f>
        <v>0</v>
      </c>
      <c r="AC29" s="90">
        <f>+Tabla2[[#This Row],[Demanda Alim 2027 '[MVA'] SP]]*Tabla2[[#This Row],[Tasa 2028]]+Tabla2[[#This Row],[Requerimientos de Suministro 2028 '[MVA']]]+Tabla2[[#This Row],[Transferencias de Carga 2028 '[MVA']]]</f>
        <v>0</v>
      </c>
      <c r="AD29" s="90">
        <f>+Tabla2[[#This Row],[Demanda Alim 2028 '[MVA'] SP]]*Tabla2[[#This Row],[Tasa 2029]]+Tabla2[[#This Row],[Requerimientos de Suministro 2029 '[MVA']]]+Tabla2[[#This Row],[Transferencias de Carga 2029 '[MVA']]]</f>
        <v>0</v>
      </c>
      <c r="AE29" s="90">
        <f>+Tabla2[[#This Row],[Demanda Alim 2029 '[MVA'] SP]]*Tabla2[[#This Row],[Tasa 2030]]+Tabla2[[#This Row],[Requerimientos de Suministro 2030 '[MVA']]]+Tabla2[[#This Row],[Transferencias de Carga 2030 '[MVA']]]</f>
        <v>0</v>
      </c>
      <c r="AF29" s="91">
        <f t="shared" si="0"/>
        <v>0</v>
      </c>
      <c r="AG29" s="91">
        <f t="shared" si="1"/>
        <v>0</v>
      </c>
      <c r="AH29" s="92">
        <f t="shared" si="6"/>
        <v>0</v>
      </c>
      <c r="AI29" s="92">
        <f t="shared" si="7"/>
        <v>0</v>
      </c>
      <c r="AJ29" s="92">
        <f t="shared" si="8"/>
        <v>0</v>
      </c>
      <c r="AK29" s="92">
        <f t="shared" si="9"/>
        <v>0</v>
      </c>
      <c r="AL29" s="92">
        <f t="shared" si="10"/>
        <v>0</v>
      </c>
    </row>
    <row r="30" spans="2:38" x14ac:dyDescent="0.25">
      <c r="B30" t="s">
        <v>121</v>
      </c>
      <c r="Z30" s="90">
        <f>Tabla2[[#This Row],[Demanda Máxima 2024 '[MVA']]]*Tabla2[[#This Row],[Tasa 2025]]+Tabla2[[#This Row],[Requerimientos de Suministro 2025 '[MVA']]]+Tabla2[[#This Row],[Transferencias de Carga 2025 '[MVA']]]</f>
        <v>0</v>
      </c>
      <c r="AA30" s="90">
        <f>+Tabla2[[#This Row],[Demanda Alim 2025 '[MVA'] SP]]*Tabla2[[#This Row],[Tasa 2026]]+Tabla2[[#This Row],[Requerimientos de Suministro 2026 '[MVA']]]+Tabla2[[#This Row],[Transferencias de Carga 2026 '[MVA']]]</f>
        <v>0</v>
      </c>
      <c r="AB30" s="90">
        <f>+Tabla2[[#This Row],[Demanda Alim 2026 '[MVA'] SP]]*Tabla2[[#This Row],[Tasa 2027]]+Tabla2[[#This Row],[Requerimientos de Suministro 2027 '[MVA']]]+Tabla2[[#This Row],[Transferencias de Carga 2027 '[MVA']]]</f>
        <v>0</v>
      </c>
      <c r="AC30" s="90">
        <f>+Tabla2[[#This Row],[Demanda Alim 2027 '[MVA'] SP]]*Tabla2[[#This Row],[Tasa 2028]]+Tabla2[[#This Row],[Requerimientos de Suministro 2028 '[MVA']]]+Tabla2[[#This Row],[Transferencias de Carga 2028 '[MVA']]]</f>
        <v>0</v>
      </c>
      <c r="AD30" s="90">
        <f>+Tabla2[[#This Row],[Demanda Alim 2028 '[MVA'] SP]]*Tabla2[[#This Row],[Tasa 2029]]+Tabla2[[#This Row],[Requerimientos de Suministro 2029 '[MVA']]]+Tabla2[[#This Row],[Transferencias de Carga 2029 '[MVA']]]</f>
        <v>0</v>
      </c>
      <c r="AE30" s="90">
        <f>+Tabla2[[#This Row],[Demanda Alim 2029 '[MVA'] SP]]*Tabla2[[#This Row],[Tasa 2030]]+Tabla2[[#This Row],[Requerimientos de Suministro 2030 '[MVA']]]+Tabla2[[#This Row],[Transferencias de Carga 2030 '[MVA']]]</f>
        <v>0</v>
      </c>
      <c r="AF30" s="91">
        <f t="shared" si="0"/>
        <v>0</v>
      </c>
      <c r="AG30" s="91">
        <f t="shared" si="1"/>
        <v>0</v>
      </c>
      <c r="AH30" s="92">
        <f t="shared" si="6"/>
        <v>0</v>
      </c>
      <c r="AI30" s="92">
        <f t="shared" si="7"/>
        <v>0</v>
      </c>
      <c r="AJ30" s="92">
        <f t="shared" si="8"/>
        <v>0</v>
      </c>
      <c r="AK30" s="92">
        <f t="shared" si="9"/>
        <v>0</v>
      </c>
      <c r="AL30" s="92">
        <f t="shared" si="10"/>
        <v>0</v>
      </c>
    </row>
    <row r="31" spans="2:38" x14ac:dyDescent="0.25">
      <c r="B31" t="s">
        <v>121</v>
      </c>
      <c r="Z31" s="90">
        <f>Tabla2[[#This Row],[Demanda Máxima 2024 '[MVA']]]*Tabla2[[#This Row],[Tasa 2025]]+Tabla2[[#This Row],[Requerimientos de Suministro 2025 '[MVA']]]+Tabla2[[#This Row],[Transferencias de Carga 2025 '[MVA']]]</f>
        <v>0</v>
      </c>
      <c r="AA31" s="90">
        <f>+Tabla2[[#This Row],[Demanda Alim 2025 '[MVA'] SP]]*Tabla2[[#This Row],[Tasa 2026]]+Tabla2[[#This Row],[Requerimientos de Suministro 2026 '[MVA']]]+Tabla2[[#This Row],[Transferencias de Carga 2026 '[MVA']]]</f>
        <v>0</v>
      </c>
      <c r="AB31" s="90">
        <f>+Tabla2[[#This Row],[Demanda Alim 2026 '[MVA'] SP]]*Tabla2[[#This Row],[Tasa 2027]]+Tabla2[[#This Row],[Requerimientos de Suministro 2027 '[MVA']]]+Tabla2[[#This Row],[Transferencias de Carga 2027 '[MVA']]]</f>
        <v>0</v>
      </c>
      <c r="AC31" s="90">
        <f>+Tabla2[[#This Row],[Demanda Alim 2027 '[MVA'] SP]]*Tabla2[[#This Row],[Tasa 2028]]+Tabla2[[#This Row],[Requerimientos de Suministro 2028 '[MVA']]]+Tabla2[[#This Row],[Transferencias de Carga 2028 '[MVA']]]</f>
        <v>0</v>
      </c>
      <c r="AD31" s="90">
        <f>+Tabla2[[#This Row],[Demanda Alim 2028 '[MVA'] SP]]*Tabla2[[#This Row],[Tasa 2029]]+Tabla2[[#This Row],[Requerimientos de Suministro 2029 '[MVA']]]+Tabla2[[#This Row],[Transferencias de Carga 2029 '[MVA']]]</f>
        <v>0</v>
      </c>
      <c r="AE31" s="90">
        <f>+Tabla2[[#This Row],[Demanda Alim 2029 '[MVA'] SP]]*Tabla2[[#This Row],[Tasa 2030]]+Tabla2[[#This Row],[Requerimientos de Suministro 2030 '[MVA']]]+Tabla2[[#This Row],[Transferencias de Carga 2030 '[MVA']]]</f>
        <v>0</v>
      </c>
      <c r="AF31" s="91">
        <f t="shared" si="0"/>
        <v>0</v>
      </c>
      <c r="AG31" s="91">
        <f t="shared" si="1"/>
        <v>0</v>
      </c>
      <c r="AH31" s="92">
        <f t="shared" si="6"/>
        <v>0</v>
      </c>
      <c r="AI31" s="92">
        <f t="shared" si="7"/>
        <v>0</v>
      </c>
      <c r="AJ31" s="92">
        <f t="shared" si="8"/>
        <v>0</v>
      </c>
      <c r="AK31" s="92">
        <f t="shared" si="9"/>
        <v>0</v>
      </c>
      <c r="AL31" s="92">
        <f t="shared" si="10"/>
        <v>0</v>
      </c>
    </row>
    <row r="32" spans="2:38" x14ac:dyDescent="0.25">
      <c r="B32" t="s">
        <v>121</v>
      </c>
      <c r="Z32" s="90">
        <f>Tabla2[[#This Row],[Demanda Máxima 2024 '[MVA']]]*Tabla2[[#This Row],[Tasa 2025]]+Tabla2[[#This Row],[Requerimientos de Suministro 2025 '[MVA']]]+Tabla2[[#This Row],[Transferencias de Carga 2025 '[MVA']]]</f>
        <v>0</v>
      </c>
      <c r="AA32" s="90">
        <f>+Tabla2[[#This Row],[Demanda Alim 2025 '[MVA'] SP]]*Tabla2[[#This Row],[Tasa 2026]]+Tabla2[[#This Row],[Requerimientos de Suministro 2026 '[MVA']]]+Tabla2[[#This Row],[Transferencias de Carga 2026 '[MVA']]]</f>
        <v>0</v>
      </c>
      <c r="AB32" s="90">
        <f>+Tabla2[[#This Row],[Demanda Alim 2026 '[MVA'] SP]]*Tabla2[[#This Row],[Tasa 2027]]+Tabla2[[#This Row],[Requerimientos de Suministro 2027 '[MVA']]]+Tabla2[[#This Row],[Transferencias de Carga 2027 '[MVA']]]</f>
        <v>0</v>
      </c>
      <c r="AC32" s="90">
        <f>+Tabla2[[#This Row],[Demanda Alim 2027 '[MVA'] SP]]*Tabla2[[#This Row],[Tasa 2028]]+Tabla2[[#This Row],[Requerimientos de Suministro 2028 '[MVA']]]+Tabla2[[#This Row],[Transferencias de Carga 2028 '[MVA']]]</f>
        <v>0</v>
      </c>
      <c r="AD32" s="90">
        <f>+Tabla2[[#This Row],[Demanda Alim 2028 '[MVA'] SP]]*Tabla2[[#This Row],[Tasa 2029]]+Tabla2[[#This Row],[Requerimientos de Suministro 2029 '[MVA']]]+Tabla2[[#This Row],[Transferencias de Carga 2029 '[MVA']]]</f>
        <v>0</v>
      </c>
      <c r="AE32" s="90">
        <f>+Tabla2[[#This Row],[Demanda Alim 2029 '[MVA'] SP]]*Tabla2[[#This Row],[Tasa 2030]]+Tabla2[[#This Row],[Requerimientos de Suministro 2030 '[MVA']]]+Tabla2[[#This Row],[Transferencias de Carga 2030 '[MVA']]]</f>
        <v>0</v>
      </c>
      <c r="AF32" s="91">
        <f t="shared" si="0"/>
        <v>0</v>
      </c>
      <c r="AG32" s="91">
        <f t="shared" si="1"/>
        <v>0</v>
      </c>
      <c r="AH32" s="92">
        <f t="shared" si="6"/>
        <v>0</v>
      </c>
      <c r="AI32" s="92">
        <f t="shared" si="7"/>
        <v>0</v>
      </c>
      <c r="AJ32" s="92">
        <f t="shared" si="8"/>
        <v>0</v>
      </c>
      <c r="AK32" s="92">
        <f t="shared" si="9"/>
        <v>0</v>
      </c>
      <c r="AL32" s="92">
        <f t="shared" si="10"/>
        <v>0</v>
      </c>
    </row>
    <row r="33" spans="2:38" x14ac:dyDescent="0.25">
      <c r="B33" t="s">
        <v>121</v>
      </c>
      <c r="Z33" s="90">
        <f>Tabla2[[#This Row],[Demanda Máxima 2024 '[MVA']]]*Tabla2[[#This Row],[Tasa 2025]]+Tabla2[[#This Row],[Requerimientos de Suministro 2025 '[MVA']]]+Tabla2[[#This Row],[Transferencias de Carga 2025 '[MVA']]]</f>
        <v>0</v>
      </c>
      <c r="AA33" s="90">
        <f>+Tabla2[[#This Row],[Demanda Alim 2025 '[MVA'] SP]]*Tabla2[[#This Row],[Tasa 2026]]+Tabla2[[#This Row],[Requerimientos de Suministro 2026 '[MVA']]]+Tabla2[[#This Row],[Transferencias de Carga 2026 '[MVA']]]</f>
        <v>0</v>
      </c>
      <c r="AB33" s="90">
        <f>+Tabla2[[#This Row],[Demanda Alim 2026 '[MVA'] SP]]*Tabla2[[#This Row],[Tasa 2027]]+Tabla2[[#This Row],[Requerimientos de Suministro 2027 '[MVA']]]+Tabla2[[#This Row],[Transferencias de Carga 2027 '[MVA']]]</f>
        <v>0</v>
      </c>
      <c r="AC33" s="90">
        <f>+Tabla2[[#This Row],[Demanda Alim 2027 '[MVA'] SP]]*Tabla2[[#This Row],[Tasa 2028]]+Tabla2[[#This Row],[Requerimientos de Suministro 2028 '[MVA']]]+Tabla2[[#This Row],[Transferencias de Carga 2028 '[MVA']]]</f>
        <v>0</v>
      </c>
      <c r="AD33" s="90">
        <f>+Tabla2[[#This Row],[Demanda Alim 2028 '[MVA'] SP]]*Tabla2[[#This Row],[Tasa 2029]]+Tabla2[[#This Row],[Requerimientos de Suministro 2029 '[MVA']]]+Tabla2[[#This Row],[Transferencias de Carga 2029 '[MVA']]]</f>
        <v>0</v>
      </c>
      <c r="AE33" s="90">
        <f>+Tabla2[[#This Row],[Demanda Alim 2029 '[MVA'] SP]]*Tabla2[[#This Row],[Tasa 2030]]+Tabla2[[#This Row],[Requerimientos de Suministro 2030 '[MVA']]]+Tabla2[[#This Row],[Transferencias de Carga 2030 '[MVA']]]</f>
        <v>0</v>
      </c>
      <c r="AF33" s="91">
        <f t="shared" si="0"/>
        <v>0</v>
      </c>
      <c r="AG33" s="91">
        <f t="shared" si="1"/>
        <v>0</v>
      </c>
      <c r="AH33" s="92">
        <f t="shared" si="6"/>
        <v>0</v>
      </c>
      <c r="AI33" s="92">
        <f t="shared" si="7"/>
        <v>0</v>
      </c>
      <c r="AJ33" s="92">
        <f t="shared" si="8"/>
        <v>0</v>
      </c>
      <c r="AK33" s="92">
        <f t="shared" si="9"/>
        <v>0</v>
      </c>
      <c r="AL33" s="92">
        <f t="shared" si="10"/>
        <v>0</v>
      </c>
    </row>
    <row r="34" spans="2:38" x14ac:dyDescent="0.25">
      <c r="B34" t="s">
        <v>121</v>
      </c>
      <c r="Z34" s="90">
        <f>Tabla2[[#This Row],[Demanda Máxima 2024 '[MVA']]]*Tabla2[[#This Row],[Tasa 2025]]+Tabla2[[#This Row],[Requerimientos de Suministro 2025 '[MVA']]]+Tabla2[[#This Row],[Transferencias de Carga 2025 '[MVA']]]</f>
        <v>0</v>
      </c>
      <c r="AA34" s="90">
        <f>+Tabla2[[#This Row],[Demanda Alim 2025 '[MVA'] SP]]*Tabla2[[#This Row],[Tasa 2026]]+Tabla2[[#This Row],[Requerimientos de Suministro 2026 '[MVA']]]+Tabla2[[#This Row],[Transferencias de Carga 2026 '[MVA']]]</f>
        <v>0</v>
      </c>
      <c r="AB34" s="90">
        <f>+Tabla2[[#This Row],[Demanda Alim 2026 '[MVA'] SP]]*Tabla2[[#This Row],[Tasa 2027]]+Tabla2[[#This Row],[Requerimientos de Suministro 2027 '[MVA']]]+Tabla2[[#This Row],[Transferencias de Carga 2027 '[MVA']]]</f>
        <v>0</v>
      </c>
      <c r="AC34" s="90">
        <f>+Tabla2[[#This Row],[Demanda Alim 2027 '[MVA'] SP]]*Tabla2[[#This Row],[Tasa 2028]]+Tabla2[[#This Row],[Requerimientos de Suministro 2028 '[MVA']]]+Tabla2[[#This Row],[Transferencias de Carga 2028 '[MVA']]]</f>
        <v>0</v>
      </c>
      <c r="AD34" s="90">
        <f>+Tabla2[[#This Row],[Demanda Alim 2028 '[MVA'] SP]]*Tabla2[[#This Row],[Tasa 2029]]+Tabla2[[#This Row],[Requerimientos de Suministro 2029 '[MVA']]]+Tabla2[[#This Row],[Transferencias de Carga 2029 '[MVA']]]</f>
        <v>0</v>
      </c>
      <c r="AE34" s="90">
        <f>+Tabla2[[#This Row],[Demanda Alim 2029 '[MVA'] SP]]*Tabla2[[#This Row],[Tasa 2030]]+Tabla2[[#This Row],[Requerimientos de Suministro 2030 '[MVA']]]+Tabla2[[#This Row],[Transferencias de Carga 2030 '[MVA']]]</f>
        <v>0</v>
      </c>
      <c r="AF34" s="91">
        <f t="shared" si="0"/>
        <v>0</v>
      </c>
      <c r="AG34" s="91">
        <f t="shared" si="1"/>
        <v>0</v>
      </c>
      <c r="AH34" s="92">
        <f t="shared" si="6"/>
        <v>0</v>
      </c>
      <c r="AI34" s="92">
        <f t="shared" si="7"/>
        <v>0</v>
      </c>
      <c r="AJ34" s="92">
        <f t="shared" si="8"/>
        <v>0</v>
      </c>
      <c r="AK34" s="92">
        <f t="shared" si="9"/>
        <v>0</v>
      </c>
      <c r="AL34" s="92">
        <f t="shared" si="10"/>
        <v>0</v>
      </c>
    </row>
    <row r="35" spans="2:38" x14ac:dyDescent="0.25">
      <c r="B35" t="s">
        <v>121</v>
      </c>
      <c r="Z35" s="90">
        <f>Tabla2[[#This Row],[Demanda Máxima 2024 '[MVA']]]*Tabla2[[#This Row],[Tasa 2025]]+Tabla2[[#This Row],[Requerimientos de Suministro 2025 '[MVA']]]+Tabla2[[#This Row],[Transferencias de Carga 2025 '[MVA']]]</f>
        <v>0</v>
      </c>
      <c r="AA35" s="90">
        <f>+Tabla2[[#This Row],[Demanda Alim 2025 '[MVA'] SP]]*Tabla2[[#This Row],[Tasa 2026]]+Tabla2[[#This Row],[Requerimientos de Suministro 2026 '[MVA']]]+Tabla2[[#This Row],[Transferencias de Carga 2026 '[MVA']]]</f>
        <v>0</v>
      </c>
      <c r="AB35" s="90">
        <f>+Tabla2[[#This Row],[Demanda Alim 2026 '[MVA'] SP]]*Tabla2[[#This Row],[Tasa 2027]]+Tabla2[[#This Row],[Requerimientos de Suministro 2027 '[MVA']]]+Tabla2[[#This Row],[Transferencias de Carga 2027 '[MVA']]]</f>
        <v>0</v>
      </c>
      <c r="AC35" s="90">
        <f>+Tabla2[[#This Row],[Demanda Alim 2027 '[MVA'] SP]]*Tabla2[[#This Row],[Tasa 2028]]+Tabla2[[#This Row],[Requerimientos de Suministro 2028 '[MVA']]]+Tabla2[[#This Row],[Transferencias de Carga 2028 '[MVA']]]</f>
        <v>0</v>
      </c>
      <c r="AD35" s="90">
        <f>+Tabla2[[#This Row],[Demanda Alim 2028 '[MVA'] SP]]*Tabla2[[#This Row],[Tasa 2029]]+Tabla2[[#This Row],[Requerimientos de Suministro 2029 '[MVA']]]+Tabla2[[#This Row],[Transferencias de Carga 2029 '[MVA']]]</f>
        <v>0</v>
      </c>
      <c r="AE35" s="90">
        <f>+Tabla2[[#This Row],[Demanda Alim 2029 '[MVA'] SP]]*Tabla2[[#This Row],[Tasa 2030]]+Tabla2[[#This Row],[Requerimientos de Suministro 2030 '[MVA']]]+Tabla2[[#This Row],[Transferencias de Carga 2030 '[MVA']]]</f>
        <v>0</v>
      </c>
      <c r="AF35" s="91">
        <f t="shared" si="0"/>
        <v>0</v>
      </c>
      <c r="AG35" s="91">
        <f t="shared" si="1"/>
        <v>0</v>
      </c>
      <c r="AH35" s="92">
        <f t="shared" si="6"/>
        <v>0</v>
      </c>
      <c r="AI35" s="92">
        <f t="shared" si="7"/>
        <v>0</v>
      </c>
      <c r="AJ35" s="92">
        <f t="shared" si="8"/>
        <v>0</v>
      </c>
      <c r="AK35" s="92">
        <f t="shared" si="9"/>
        <v>0</v>
      </c>
      <c r="AL35" s="92">
        <f t="shared" si="10"/>
        <v>0</v>
      </c>
    </row>
    <row r="36" spans="2:38" x14ac:dyDescent="0.25">
      <c r="B36" t="s">
        <v>121</v>
      </c>
      <c r="Z36" s="90">
        <f>Tabla2[[#This Row],[Demanda Máxima 2024 '[MVA']]]*Tabla2[[#This Row],[Tasa 2025]]+Tabla2[[#This Row],[Requerimientos de Suministro 2025 '[MVA']]]+Tabla2[[#This Row],[Transferencias de Carga 2025 '[MVA']]]</f>
        <v>0</v>
      </c>
      <c r="AA36" s="90">
        <f>+Tabla2[[#This Row],[Demanda Alim 2025 '[MVA'] SP]]*Tabla2[[#This Row],[Tasa 2026]]+Tabla2[[#This Row],[Requerimientos de Suministro 2026 '[MVA']]]+Tabla2[[#This Row],[Transferencias de Carga 2026 '[MVA']]]</f>
        <v>0</v>
      </c>
      <c r="AB36" s="90">
        <f>+Tabla2[[#This Row],[Demanda Alim 2026 '[MVA'] SP]]*Tabla2[[#This Row],[Tasa 2027]]+Tabla2[[#This Row],[Requerimientos de Suministro 2027 '[MVA']]]+Tabla2[[#This Row],[Transferencias de Carga 2027 '[MVA']]]</f>
        <v>0</v>
      </c>
      <c r="AC36" s="90">
        <f>+Tabla2[[#This Row],[Demanda Alim 2027 '[MVA'] SP]]*Tabla2[[#This Row],[Tasa 2028]]+Tabla2[[#This Row],[Requerimientos de Suministro 2028 '[MVA']]]+Tabla2[[#This Row],[Transferencias de Carga 2028 '[MVA']]]</f>
        <v>0</v>
      </c>
      <c r="AD36" s="90">
        <f>+Tabla2[[#This Row],[Demanda Alim 2028 '[MVA'] SP]]*Tabla2[[#This Row],[Tasa 2029]]+Tabla2[[#This Row],[Requerimientos de Suministro 2029 '[MVA']]]+Tabla2[[#This Row],[Transferencias de Carga 2029 '[MVA']]]</f>
        <v>0</v>
      </c>
      <c r="AE36" s="90">
        <f>+Tabla2[[#This Row],[Demanda Alim 2029 '[MVA'] SP]]*Tabla2[[#This Row],[Tasa 2030]]+Tabla2[[#This Row],[Requerimientos de Suministro 2030 '[MVA']]]+Tabla2[[#This Row],[Transferencias de Carga 2030 '[MVA']]]</f>
        <v>0</v>
      </c>
      <c r="AF36" s="91">
        <f t="shared" si="0"/>
        <v>0</v>
      </c>
      <c r="AG36" s="91">
        <f t="shared" si="1"/>
        <v>0</v>
      </c>
      <c r="AH36" s="92">
        <f t="shared" si="6"/>
        <v>0</v>
      </c>
      <c r="AI36" s="92">
        <f t="shared" si="7"/>
        <v>0</v>
      </c>
      <c r="AJ36" s="92">
        <f t="shared" si="8"/>
        <v>0</v>
      </c>
      <c r="AK36" s="92">
        <f t="shared" si="9"/>
        <v>0</v>
      </c>
      <c r="AL36" s="92">
        <f t="shared" si="10"/>
        <v>0</v>
      </c>
    </row>
    <row r="37" spans="2:38" x14ac:dyDescent="0.25">
      <c r="B37" t="s">
        <v>121</v>
      </c>
      <c r="Z37" s="90">
        <f>Tabla2[[#This Row],[Demanda Máxima 2024 '[MVA']]]*Tabla2[[#This Row],[Tasa 2025]]+Tabla2[[#This Row],[Requerimientos de Suministro 2025 '[MVA']]]+Tabla2[[#This Row],[Transferencias de Carga 2025 '[MVA']]]</f>
        <v>0</v>
      </c>
      <c r="AA37" s="90">
        <f>+Tabla2[[#This Row],[Demanda Alim 2025 '[MVA'] SP]]*Tabla2[[#This Row],[Tasa 2026]]+Tabla2[[#This Row],[Requerimientos de Suministro 2026 '[MVA']]]+Tabla2[[#This Row],[Transferencias de Carga 2026 '[MVA']]]</f>
        <v>0</v>
      </c>
      <c r="AB37" s="90">
        <f>+Tabla2[[#This Row],[Demanda Alim 2026 '[MVA'] SP]]*Tabla2[[#This Row],[Tasa 2027]]+Tabla2[[#This Row],[Requerimientos de Suministro 2027 '[MVA']]]+Tabla2[[#This Row],[Transferencias de Carga 2027 '[MVA']]]</f>
        <v>0</v>
      </c>
      <c r="AC37" s="90">
        <f>+Tabla2[[#This Row],[Demanda Alim 2027 '[MVA'] SP]]*Tabla2[[#This Row],[Tasa 2028]]+Tabla2[[#This Row],[Requerimientos de Suministro 2028 '[MVA']]]+Tabla2[[#This Row],[Transferencias de Carga 2028 '[MVA']]]</f>
        <v>0</v>
      </c>
      <c r="AD37" s="90">
        <f>+Tabla2[[#This Row],[Demanda Alim 2028 '[MVA'] SP]]*Tabla2[[#This Row],[Tasa 2029]]+Tabla2[[#This Row],[Requerimientos de Suministro 2029 '[MVA']]]+Tabla2[[#This Row],[Transferencias de Carga 2029 '[MVA']]]</f>
        <v>0</v>
      </c>
      <c r="AE37" s="90">
        <f>+Tabla2[[#This Row],[Demanda Alim 2029 '[MVA'] SP]]*Tabla2[[#This Row],[Tasa 2030]]+Tabla2[[#This Row],[Requerimientos de Suministro 2030 '[MVA']]]+Tabla2[[#This Row],[Transferencias de Carga 2030 '[MVA']]]</f>
        <v>0</v>
      </c>
      <c r="AF37" s="91">
        <f t="shared" si="0"/>
        <v>0</v>
      </c>
      <c r="AG37" s="91">
        <f t="shared" si="1"/>
        <v>0</v>
      </c>
      <c r="AH37" s="92">
        <f t="shared" si="6"/>
        <v>0</v>
      </c>
      <c r="AI37" s="92">
        <f t="shared" si="7"/>
        <v>0</v>
      </c>
      <c r="AJ37" s="92">
        <f t="shared" si="8"/>
        <v>0</v>
      </c>
      <c r="AK37" s="92">
        <f t="shared" si="9"/>
        <v>0</v>
      </c>
      <c r="AL37" s="92">
        <f t="shared" si="10"/>
        <v>0</v>
      </c>
    </row>
    <row r="38" spans="2:38" x14ac:dyDescent="0.25">
      <c r="B38" t="s">
        <v>121</v>
      </c>
      <c r="Z38" s="90">
        <f>Tabla2[[#This Row],[Demanda Máxima 2024 '[MVA']]]*Tabla2[[#This Row],[Tasa 2025]]+Tabla2[[#This Row],[Requerimientos de Suministro 2025 '[MVA']]]+Tabla2[[#This Row],[Transferencias de Carga 2025 '[MVA']]]</f>
        <v>0</v>
      </c>
      <c r="AA38" s="90">
        <f>+Tabla2[[#This Row],[Demanda Alim 2025 '[MVA'] SP]]*Tabla2[[#This Row],[Tasa 2026]]+Tabla2[[#This Row],[Requerimientos de Suministro 2026 '[MVA']]]+Tabla2[[#This Row],[Transferencias de Carga 2026 '[MVA']]]</f>
        <v>0</v>
      </c>
      <c r="AB38" s="90">
        <f>+Tabla2[[#This Row],[Demanda Alim 2026 '[MVA'] SP]]*Tabla2[[#This Row],[Tasa 2027]]+Tabla2[[#This Row],[Requerimientos de Suministro 2027 '[MVA']]]+Tabla2[[#This Row],[Transferencias de Carga 2027 '[MVA']]]</f>
        <v>0</v>
      </c>
      <c r="AC38" s="90">
        <f>+Tabla2[[#This Row],[Demanda Alim 2027 '[MVA'] SP]]*Tabla2[[#This Row],[Tasa 2028]]+Tabla2[[#This Row],[Requerimientos de Suministro 2028 '[MVA']]]+Tabla2[[#This Row],[Transferencias de Carga 2028 '[MVA']]]</f>
        <v>0</v>
      </c>
      <c r="AD38" s="90">
        <f>+Tabla2[[#This Row],[Demanda Alim 2028 '[MVA'] SP]]*Tabla2[[#This Row],[Tasa 2029]]+Tabla2[[#This Row],[Requerimientos de Suministro 2029 '[MVA']]]+Tabla2[[#This Row],[Transferencias de Carga 2029 '[MVA']]]</f>
        <v>0</v>
      </c>
      <c r="AE38" s="90">
        <f>+Tabla2[[#This Row],[Demanda Alim 2029 '[MVA'] SP]]*Tabla2[[#This Row],[Tasa 2030]]+Tabla2[[#This Row],[Requerimientos de Suministro 2030 '[MVA']]]+Tabla2[[#This Row],[Transferencias de Carga 2030 '[MVA']]]</f>
        <v>0</v>
      </c>
      <c r="AF38" s="91">
        <f t="shared" si="0"/>
        <v>0</v>
      </c>
      <c r="AG38" s="91">
        <f t="shared" si="1"/>
        <v>0</v>
      </c>
      <c r="AH38" s="92">
        <f t="shared" si="6"/>
        <v>0</v>
      </c>
      <c r="AI38" s="92">
        <f t="shared" si="7"/>
        <v>0</v>
      </c>
      <c r="AJ38" s="92">
        <f t="shared" si="8"/>
        <v>0</v>
      </c>
      <c r="AK38" s="92">
        <f t="shared" si="9"/>
        <v>0</v>
      </c>
      <c r="AL38" s="92">
        <f t="shared" si="10"/>
        <v>0</v>
      </c>
    </row>
    <row r="39" spans="2:38" x14ac:dyDescent="0.25">
      <c r="B39" t="s">
        <v>121</v>
      </c>
      <c r="Z39" s="90">
        <f>Tabla2[[#This Row],[Demanda Máxima 2024 '[MVA']]]*Tabla2[[#This Row],[Tasa 2025]]+Tabla2[[#This Row],[Requerimientos de Suministro 2025 '[MVA']]]+Tabla2[[#This Row],[Transferencias de Carga 2025 '[MVA']]]</f>
        <v>0</v>
      </c>
      <c r="AA39" s="90">
        <f>+Tabla2[[#This Row],[Demanda Alim 2025 '[MVA'] SP]]*Tabla2[[#This Row],[Tasa 2026]]+Tabla2[[#This Row],[Requerimientos de Suministro 2026 '[MVA']]]+Tabla2[[#This Row],[Transferencias de Carga 2026 '[MVA']]]</f>
        <v>0</v>
      </c>
      <c r="AB39" s="90">
        <f>+Tabla2[[#This Row],[Demanda Alim 2026 '[MVA'] SP]]*Tabla2[[#This Row],[Tasa 2027]]+Tabla2[[#This Row],[Requerimientos de Suministro 2027 '[MVA']]]+Tabla2[[#This Row],[Transferencias de Carga 2027 '[MVA']]]</f>
        <v>0</v>
      </c>
      <c r="AC39" s="90">
        <f>+Tabla2[[#This Row],[Demanda Alim 2027 '[MVA'] SP]]*Tabla2[[#This Row],[Tasa 2028]]+Tabla2[[#This Row],[Requerimientos de Suministro 2028 '[MVA']]]+Tabla2[[#This Row],[Transferencias de Carga 2028 '[MVA']]]</f>
        <v>0</v>
      </c>
      <c r="AD39" s="90">
        <f>+Tabla2[[#This Row],[Demanda Alim 2028 '[MVA'] SP]]*Tabla2[[#This Row],[Tasa 2029]]+Tabla2[[#This Row],[Requerimientos de Suministro 2029 '[MVA']]]+Tabla2[[#This Row],[Transferencias de Carga 2029 '[MVA']]]</f>
        <v>0</v>
      </c>
      <c r="AE39" s="90">
        <f>+Tabla2[[#This Row],[Demanda Alim 2029 '[MVA'] SP]]*Tabla2[[#This Row],[Tasa 2030]]+Tabla2[[#This Row],[Requerimientos de Suministro 2030 '[MVA']]]+Tabla2[[#This Row],[Transferencias de Carga 2030 '[MVA']]]</f>
        <v>0</v>
      </c>
      <c r="AF39" s="91">
        <f t="shared" si="0"/>
        <v>0</v>
      </c>
      <c r="AG39" s="91">
        <f t="shared" si="1"/>
        <v>0</v>
      </c>
      <c r="AH39" s="92">
        <f t="shared" si="6"/>
        <v>0</v>
      </c>
      <c r="AI39" s="92">
        <f t="shared" si="7"/>
        <v>0</v>
      </c>
      <c r="AJ39" s="92">
        <f t="shared" si="8"/>
        <v>0</v>
      </c>
      <c r="AK39" s="92">
        <f t="shared" si="9"/>
        <v>0</v>
      </c>
      <c r="AL39" s="92">
        <f t="shared" si="10"/>
        <v>0</v>
      </c>
    </row>
    <row r="40" spans="2:38" s="1" customFormat="1" x14ac:dyDescent="0.25"/>
    <row r="41" spans="2:38" s="1" customFormat="1" x14ac:dyDescent="0.25"/>
  </sheetData>
  <mergeCells count="5">
    <mergeCell ref="M5:R5"/>
    <mergeCell ref="S5:X5"/>
    <mergeCell ref="G5:L5"/>
    <mergeCell ref="B3:AL3"/>
    <mergeCell ref="B2:AL2"/>
  </mergeCells>
  <phoneticPr fontId="2" type="noConversion"/>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D8E4F4-22A1-46D6-BEC8-9DA9FDB89431}">
  <dimension ref="B1:Z77"/>
  <sheetViews>
    <sheetView zoomScale="80" zoomScaleNormal="80" workbookViewId="0">
      <selection activeCell="J21" sqref="J20:J21"/>
    </sheetView>
  </sheetViews>
  <sheetFormatPr baseColWidth="10" defaultColWidth="0" defaultRowHeight="15" zeroHeight="1" x14ac:dyDescent="0.25"/>
  <cols>
    <col min="1" max="1" width="9.140625" style="1" customWidth="1"/>
    <col min="2" max="2" width="41.7109375" style="2" customWidth="1"/>
    <col min="3" max="3" width="20.5703125" style="2" customWidth="1"/>
    <col min="4" max="4" width="13.28515625" style="1" customWidth="1"/>
    <col min="5" max="8" width="22.7109375" style="1" customWidth="1"/>
    <col min="9" max="9" width="42.5703125" style="1" customWidth="1"/>
    <col min="10" max="10" width="9.28515625" style="1" customWidth="1"/>
    <col min="11" max="11" width="22.7109375" style="1" hidden="1" customWidth="1"/>
    <col min="12" max="16384" width="0" style="1" hidden="1"/>
  </cols>
  <sheetData>
    <row r="1" spans="2:26" ht="15.75" thickBot="1" x14ac:dyDescent="0.3"/>
    <row r="2" spans="2:26" ht="79.5" customHeight="1" thickBot="1" x14ac:dyDescent="0.3">
      <c r="B2" s="149" t="e" vm="1">
        <v>#VALUE!</v>
      </c>
      <c r="C2" s="196"/>
      <c r="D2" s="196"/>
      <c r="E2" s="196"/>
      <c r="F2" s="196"/>
      <c r="G2" s="196"/>
      <c r="H2" s="196"/>
      <c r="I2" s="150"/>
    </row>
    <row r="3" spans="2:26" ht="46.5" customHeight="1" thickBot="1" x14ac:dyDescent="0.3">
      <c r="B3" s="210" t="s">
        <v>136</v>
      </c>
      <c r="C3" s="211"/>
      <c r="D3" s="211"/>
      <c r="E3" s="211"/>
      <c r="F3" s="211"/>
      <c r="G3" s="211"/>
      <c r="H3" s="211"/>
      <c r="I3" s="212"/>
    </row>
    <row r="4" spans="2:26" ht="19.5" thickBot="1" x14ac:dyDescent="0.3">
      <c r="B4" s="197"/>
      <c r="C4" s="198"/>
      <c r="D4" s="198"/>
      <c r="E4" s="198"/>
      <c r="F4" s="198"/>
      <c r="G4" s="198"/>
      <c r="H4" s="198"/>
      <c r="I4" s="199"/>
    </row>
    <row r="5" spans="2:26" ht="45" customHeight="1" thickBot="1" x14ac:dyDescent="0.3">
      <c r="B5" s="213" t="s">
        <v>19</v>
      </c>
      <c r="C5" s="214"/>
      <c r="D5" s="214"/>
      <c r="E5" s="214"/>
      <c r="F5" s="214"/>
      <c r="G5" s="214"/>
      <c r="H5" s="214"/>
      <c r="I5" s="215"/>
    </row>
    <row r="6" spans="2:26" x14ac:dyDescent="0.25">
      <c r="B6" s="200"/>
      <c r="C6" s="201"/>
      <c r="D6" s="201"/>
      <c r="E6" s="201"/>
      <c r="F6" s="201"/>
      <c r="G6" s="201"/>
      <c r="H6" s="201"/>
      <c r="I6" s="202"/>
    </row>
    <row r="7" spans="2:26" x14ac:dyDescent="0.25">
      <c r="B7" s="207" t="s">
        <v>3</v>
      </c>
      <c r="C7" s="203"/>
      <c r="D7" s="203"/>
      <c r="E7" s="203"/>
      <c r="F7" s="203"/>
      <c r="G7" s="203"/>
      <c r="H7" s="203" t="s">
        <v>4</v>
      </c>
      <c r="I7" s="204"/>
      <c r="L7" s="4"/>
      <c r="M7" s="4"/>
      <c r="N7" s="4"/>
      <c r="O7" s="3"/>
      <c r="P7" s="3"/>
      <c r="Q7" s="3"/>
    </row>
    <row r="8" spans="2:26" ht="30" customHeight="1" x14ac:dyDescent="0.4">
      <c r="B8" s="174" t="s">
        <v>20</v>
      </c>
      <c r="C8" s="175"/>
      <c r="D8" s="175"/>
      <c r="E8" s="175"/>
      <c r="F8" s="175"/>
      <c r="G8" s="175"/>
      <c r="H8" s="205" t="s">
        <v>140</v>
      </c>
      <c r="I8" s="206"/>
      <c r="Z8" s="76"/>
    </row>
    <row r="9" spans="2:26" ht="60" customHeight="1" thickBot="1" x14ac:dyDescent="0.3">
      <c r="B9" s="208" t="s">
        <v>37</v>
      </c>
      <c r="C9" s="209"/>
      <c r="D9" s="209"/>
      <c r="E9" s="209"/>
      <c r="F9" s="209"/>
      <c r="G9" s="209"/>
      <c r="H9" s="205" t="s">
        <v>138</v>
      </c>
      <c r="I9" s="206"/>
    </row>
    <row r="10" spans="2:26" x14ac:dyDescent="0.25">
      <c r="B10" s="182" t="s">
        <v>132</v>
      </c>
      <c r="C10" s="183"/>
      <c r="D10" s="183"/>
      <c r="E10" s="183"/>
      <c r="F10" s="183"/>
      <c r="G10" s="183"/>
      <c r="H10" s="183"/>
      <c r="I10" s="184"/>
    </row>
    <row r="11" spans="2:26" ht="28.5" customHeight="1" thickBot="1" x14ac:dyDescent="0.3">
      <c r="B11" s="185"/>
      <c r="C11" s="186"/>
      <c r="D11" s="186"/>
      <c r="E11" s="186"/>
      <c r="F11" s="186"/>
      <c r="G11" s="186"/>
      <c r="H11" s="186"/>
      <c r="I11" s="187"/>
    </row>
    <row r="12" spans="2:26" ht="15.75" customHeight="1" thickBot="1" x14ac:dyDescent="0.3">
      <c r="B12" s="188" t="s">
        <v>133</v>
      </c>
      <c r="C12" s="189"/>
      <c r="D12" s="189"/>
      <c r="E12" s="189"/>
      <c r="F12" s="189"/>
      <c r="G12" s="189"/>
      <c r="H12" s="189"/>
      <c r="I12" s="190"/>
    </row>
    <row r="13" spans="2:26" ht="70.5" customHeight="1" x14ac:dyDescent="0.25">
      <c r="B13" s="86" t="s">
        <v>131</v>
      </c>
      <c r="C13" s="87" t="s">
        <v>21</v>
      </c>
      <c r="D13" s="75" t="s">
        <v>22</v>
      </c>
      <c r="E13" s="75" t="s">
        <v>23</v>
      </c>
      <c r="F13" s="75" t="s">
        <v>24</v>
      </c>
      <c r="G13" s="87" t="s">
        <v>129</v>
      </c>
      <c r="H13" s="178" t="s">
        <v>130</v>
      </c>
      <c r="I13" s="179"/>
    </row>
    <row r="14" spans="2:26" x14ac:dyDescent="0.25">
      <c r="B14" s="106" t="s">
        <v>141</v>
      </c>
      <c r="C14" s="107" t="s">
        <v>139</v>
      </c>
      <c r="D14" s="107" t="s">
        <v>142</v>
      </c>
      <c r="E14" s="107" t="s">
        <v>143</v>
      </c>
      <c r="F14" s="107">
        <v>2</v>
      </c>
      <c r="G14" s="108">
        <v>46080</v>
      </c>
      <c r="H14" s="170"/>
      <c r="I14" s="171"/>
    </row>
    <row r="15" spans="2:26" x14ac:dyDescent="0.25">
      <c r="B15" s="79"/>
      <c r="C15" s="61"/>
      <c r="D15" s="61"/>
      <c r="E15" s="61"/>
      <c r="F15" s="61"/>
      <c r="G15" s="61"/>
      <c r="H15" s="170"/>
      <c r="I15" s="171"/>
    </row>
    <row r="16" spans="2:26" x14ac:dyDescent="0.25">
      <c r="B16" s="79"/>
      <c r="C16" s="61"/>
      <c r="D16" s="61"/>
      <c r="E16" s="61"/>
      <c r="F16" s="61"/>
      <c r="G16" s="61"/>
      <c r="H16" s="170"/>
      <c r="I16" s="171"/>
    </row>
    <row r="17" spans="2:9" x14ac:dyDescent="0.25">
      <c r="B17" s="79"/>
      <c r="C17" s="61"/>
      <c r="D17" s="61"/>
      <c r="E17" s="61"/>
      <c r="F17" s="61"/>
      <c r="G17" s="61"/>
      <c r="H17" s="170"/>
      <c r="I17" s="171"/>
    </row>
    <row r="18" spans="2:9" x14ac:dyDescent="0.25">
      <c r="B18" s="79"/>
      <c r="C18" s="61"/>
      <c r="D18" s="61"/>
      <c r="E18" s="61"/>
      <c r="F18" s="61"/>
      <c r="G18" s="61"/>
      <c r="H18" s="170"/>
      <c r="I18" s="171"/>
    </row>
    <row r="19" spans="2:9" x14ac:dyDescent="0.25">
      <c r="B19" s="79"/>
      <c r="C19" s="61"/>
      <c r="D19" s="61"/>
      <c r="E19" s="61"/>
      <c r="F19" s="61"/>
      <c r="G19" s="61"/>
      <c r="H19" s="170"/>
      <c r="I19" s="171"/>
    </row>
    <row r="20" spans="2:9" ht="16.5" thickBot="1" x14ac:dyDescent="0.3">
      <c r="B20" s="83"/>
      <c r="C20" s="84"/>
      <c r="D20" s="84"/>
      <c r="E20" s="84"/>
      <c r="F20" s="84"/>
      <c r="G20" s="81"/>
      <c r="H20" s="180"/>
      <c r="I20" s="181"/>
    </row>
    <row r="21" spans="2:9" ht="15" customHeight="1" thickBot="1" x14ac:dyDescent="0.3">
      <c r="B21" s="188" t="s">
        <v>134</v>
      </c>
      <c r="C21" s="189"/>
      <c r="D21" s="189"/>
      <c r="E21" s="189"/>
      <c r="F21" s="189"/>
      <c r="G21" s="189"/>
      <c r="H21" s="189"/>
      <c r="I21" s="190"/>
    </row>
    <row r="22" spans="2:9" ht="45" x14ac:dyDescent="0.25">
      <c r="B22" s="86" t="s">
        <v>131</v>
      </c>
      <c r="C22" s="87" t="s">
        <v>21</v>
      </c>
      <c r="D22" s="75" t="s">
        <v>22</v>
      </c>
      <c r="E22" s="75" t="s">
        <v>23</v>
      </c>
      <c r="F22" s="75" t="s">
        <v>24</v>
      </c>
      <c r="G22" s="87" t="s">
        <v>129</v>
      </c>
      <c r="H22" s="178" t="s">
        <v>130</v>
      </c>
      <c r="I22" s="179"/>
    </row>
    <row r="23" spans="2:9" x14ac:dyDescent="0.25">
      <c r="B23" s="106" t="s">
        <v>141</v>
      </c>
      <c r="C23" s="107" t="s">
        <v>144</v>
      </c>
      <c r="D23" s="107" t="s">
        <v>145</v>
      </c>
      <c r="E23" s="107" t="s">
        <v>146</v>
      </c>
      <c r="F23" s="107">
        <v>1</v>
      </c>
      <c r="G23" s="108">
        <v>46080</v>
      </c>
      <c r="H23" s="170"/>
      <c r="I23" s="171"/>
    </row>
    <row r="24" spans="2:9" x14ac:dyDescent="0.25">
      <c r="B24" s="106" t="s">
        <v>141</v>
      </c>
      <c r="C24" s="107" t="s">
        <v>144</v>
      </c>
      <c r="D24" s="107" t="s">
        <v>145</v>
      </c>
      <c r="E24" s="107" t="s">
        <v>147</v>
      </c>
      <c r="F24" s="107">
        <v>1</v>
      </c>
      <c r="G24" s="108">
        <v>46080</v>
      </c>
      <c r="H24" s="191" t="s">
        <v>148</v>
      </c>
      <c r="I24" s="192"/>
    </row>
    <row r="25" spans="2:9" x14ac:dyDescent="0.25">
      <c r="B25" s="79"/>
      <c r="C25" s="61"/>
      <c r="D25" s="61"/>
      <c r="E25" s="61"/>
      <c r="F25" s="61"/>
      <c r="G25" s="61"/>
      <c r="H25" s="170"/>
      <c r="I25" s="171"/>
    </row>
    <row r="26" spans="2:9" x14ac:dyDescent="0.25">
      <c r="B26" s="66"/>
      <c r="C26" s="62"/>
      <c r="D26" s="29"/>
      <c r="E26" s="29"/>
      <c r="F26" s="29"/>
      <c r="G26" s="61"/>
      <c r="H26" s="170"/>
      <c r="I26" s="171"/>
    </row>
    <row r="27" spans="2:9" x14ac:dyDescent="0.25">
      <c r="B27" s="79"/>
      <c r="C27" s="61"/>
      <c r="D27" s="61"/>
      <c r="E27" s="61"/>
      <c r="F27" s="61"/>
      <c r="G27" s="61"/>
      <c r="H27" s="170"/>
      <c r="I27" s="171"/>
    </row>
    <row r="28" spans="2:9" x14ac:dyDescent="0.25">
      <c r="B28" s="79"/>
      <c r="C28" s="61"/>
      <c r="D28" s="61"/>
      <c r="E28" s="61"/>
      <c r="F28" s="61"/>
      <c r="G28" s="61"/>
      <c r="H28" s="170"/>
      <c r="I28" s="171"/>
    </row>
    <row r="29" spans="2:9" ht="16.5" thickBot="1" x14ac:dyDescent="0.3">
      <c r="B29" s="85"/>
      <c r="C29" s="74"/>
      <c r="D29" s="74"/>
      <c r="E29" s="74"/>
      <c r="F29" s="74"/>
      <c r="G29" s="81"/>
      <c r="H29" s="180"/>
      <c r="I29" s="181"/>
    </row>
    <row r="30" spans="2:9" ht="50.25" customHeight="1" thickBot="1" x14ac:dyDescent="0.3">
      <c r="B30" s="213" t="s">
        <v>149</v>
      </c>
      <c r="C30" s="214"/>
      <c r="D30" s="214"/>
      <c r="E30" s="214"/>
      <c r="F30" s="214"/>
      <c r="G30" s="214"/>
      <c r="H30" s="214"/>
      <c r="I30" s="215"/>
    </row>
    <row r="31" spans="2:9" x14ac:dyDescent="0.25">
      <c r="B31" s="200"/>
      <c r="C31" s="201"/>
      <c r="D31" s="201"/>
      <c r="E31" s="201"/>
      <c r="F31" s="201"/>
      <c r="G31" s="201"/>
      <c r="H31" s="201"/>
      <c r="I31" s="202"/>
    </row>
    <row r="32" spans="2:9" x14ac:dyDescent="0.25">
      <c r="B32" s="207" t="s">
        <v>3</v>
      </c>
      <c r="C32" s="203"/>
      <c r="D32" s="203"/>
      <c r="E32" s="203"/>
      <c r="F32" s="203"/>
      <c r="G32" s="203"/>
      <c r="H32" s="203" t="s">
        <v>4</v>
      </c>
      <c r="I32" s="204"/>
    </row>
    <row r="33" spans="2:9" x14ac:dyDescent="0.25">
      <c r="B33" s="174" t="s">
        <v>20</v>
      </c>
      <c r="C33" s="175"/>
      <c r="D33" s="175"/>
      <c r="E33" s="175"/>
      <c r="F33" s="175"/>
      <c r="G33" s="175"/>
      <c r="H33" s="176"/>
      <c r="I33" s="177"/>
    </row>
    <row r="34" spans="2:9" ht="30" customHeight="1" x14ac:dyDescent="0.25">
      <c r="B34" s="208" t="s">
        <v>37</v>
      </c>
      <c r="C34" s="209"/>
      <c r="D34" s="209"/>
      <c r="E34" s="209"/>
      <c r="F34" s="209"/>
      <c r="G34" s="209"/>
      <c r="H34" s="209"/>
      <c r="I34" s="216"/>
    </row>
    <row r="35" spans="2:9" ht="15.75" customHeight="1" thickBot="1" x14ac:dyDescent="0.3">
      <c r="B35" s="193"/>
      <c r="C35" s="194"/>
      <c r="D35" s="194"/>
      <c r="E35" s="194"/>
      <c r="F35" s="194"/>
      <c r="G35" s="194"/>
      <c r="H35" s="194"/>
      <c r="I35" s="195"/>
    </row>
    <row r="36" spans="2:9" ht="15" customHeight="1" x14ac:dyDescent="0.25">
      <c r="B36" s="182" t="s">
        <v>132</v>
      </c>
      <c r="C36" s="183"/>
      <c r="D36" s="183"/>
      <c r="E36" s="183"/>
      <c r="F36" s="183"/>
      <c r="G36" s="183"/>
      <c r="H36" s="183"/>
      <c r="I36" s="184"/>
    </row>
    <row r="37" spans="2:9" ht="15" customHeight="1" thickBot="1" x14ac:dyDescent="0.3">
      <c r="B37" s="185"/>
      <c r="C37" s="186"/>
      <c r="D37" s="186"/>
      <c r="E37" s="186"/>
      <c r="F37" s="186"/>
      <c r="G37" s="186"/>
      <c r="H37" s="186"/>
      <c r="I37" s="187"/>
    </row>
    <row r="38" spans="2:9" ht="33.75" customHeight="1" thickBot="1" x14ac:dyDescent="0.3">
      <c r="B38" s="188" t="s">
        <v>133</v>
      </c>
      <c r="C38" s="189"/>
      <c r="D38" s="189"/>
      <c r="E38" s="189"/>
      <c r="F38" s="189"/>
      <c r="G38" s="189"/>
      <c r="H38" s="189"/>
      <c r="I38" s="190"/>
    </row>
    <row r="39" spans="2:9" ht="45" x14ac:dyDescent="0.25">
      <c r="B39" s="86" t="s">
        <v>131</v>
      </c>
      <c r="C39" s="87" t="s">
        <v>21</v>
      </c>
      <c r="D39" s="75" t="s">
        <v>22</v>
      </c>
      <c r="E39" s="75" t="s">
        <v>23</v>
      </c>
      <c r="F39" s="75" t="s">
        <v>24</v>
      </c>
      <c r="G39" s="87" t="s">
        <v>129</v>
      </c>
      <c r="H39" s="178" t="s">
        <v>130</v>
      </c>
      <c r="I39" s="179"/>
    </row>
    <row r="40" spans="2:9" x14ac:dyDescent="0.25">
      <c r="B40" s="79"/>
      <c r="C40" s="61"/>
      <c r="D40" s="61"/>
      <c r="E40" s="61"/>
      <c r="F40" s="61"/>
      <c r="G40" s="61"/>
      <c r="H40" s="170"/>
      <c r="I40" s="171"/>
    </row>
    <row r="41" spans="2:9" x14ac:dyDescent="0.25">
      <c r="B41" s="79"/>
      <c r="C41" s="61"/>
      <c r="D41" s="61"/>
      <c r="E41" s="61"/>
      <c r="F41" s="61"/>
      <c r="G41" s="61"/>
      <c r="H41" s="170"/>
      <c r="I41" s="171"/>
    </row>
    <row r="42" spans="2:9" x14ac:dyDescent="0.25">
      <c r="B42" s="79"/>
      <c r="C42" s="61"/>
      <c r="D42" s="61"/>
      <c r="E42" s="61"/>
      <c r="F42" s="61"/>
      <c r="G42" s="61"/>
      <c r="H42" s="170"/>
      <c r="I42" s="171"/>
    </row>
    <row r="43" spans="2:9" x14ac:dyDescent="0.25">
      <c r="B43" s="79"/>
      <c r="C43" s="61"/>
      <c r="D43" s="61"/>
      <c r="E43" s="61"/>
      <c r="F43" s="61"/>
      <c r="G43" s="61"/>
      <c r="H43" s="170"/>
      <c r="I43" s="171"/>
    </row>
    <row r="44" spans="2:9" x14ac:dyDescent="0.25">
      <c r="B44" s="79"/>
      <c r="C44" s="61"/>
      <c r="D44" s="61"/>
      <c r="E44" s="61"/>
      <c r="F44" s="61"/>
      <c r="G44" s="61"/>
      <c r="H44" s="170"/>
      <c r="I44" s="171"/>
    </row>
    <row r="45" spans="2:9" ht="15" hidden="1" customHeight="1" x14ac:dyDescent="0.25">
      <c r="B45" s="79"/>
      <c r="C45" s="61"/>
      <c r="D45" s="61"/>
      <c r="E45" s="61"/>
      <c r="F45" s="61"/>
      <c r="G45" s="61"/>
      <c r="H45" s="170"/>
      <c r="I45" s="171"/>
    </row>
    <row r="46" spans="2:9" ht="15" customHeight="1" thickBot="1" x14ac:dyDescent="0.3">
      <c r="B46" s="83"/>
      <c r="C46" s="84"/>
      <c r="D46" s="84"/>
      <c r="E46" s="84"/>
      <c r="F46" s="84"/>
      <c r="G46" s="81"/>
      <c r="H46" s="180"/>
      <c r="I46" s="181"/>
    </row>
    <row r="47" spans="2:9" ht="29.25" customHeight="1" thickBot="1" x14ac:dyDescent="0.3">
      <c r="B47" s="188" t="s">
        <v>134</v>
      </c>
      <c r="C47" s="189"/>
      <c r="D47" s="189"/>
      <c r="E47" s="189"/>
      <c r="F47" s="189"/>
      <c r="G47" s="189"/>
      <c r="H47" s="189"/>
      <c r="I47" s="190"/>
    </row>
    <row r="48" spans="2:9" ht="66.75" customHeight="1" x14ac:dyDescent="0.25">
      <c r="B48" s="86" t="s">
        <v>131</v>
      </c>
      <c r="C48" s="87" t="s">
        <v>21</v>
      </c>
      <c r="D48" s="75" t="s">
        <v>22</v>
      </c>
      <c r="E48" s="75" t="s">
        <v>23</v>
      </c>
      <c r="F48" s="75" t="s">
        <v>24</v>
      </c>
      <c r="G48" s="87" t="s">
        <v>129</v>
      </c>
      <c r="H48" s="178" t="s">
        <v>130</v>
      </c>
      <c r="I48" s="179"/>
    </row>
    <row r="49" spans="2:9" x14ac:dyDescent="0.25">
      <c r="B49" s="79"/>
      <c r="C49" s="61"/>
      <c r="D49" s="61"/>
      <c r="E49" s="61"/>
      <c r="F49" s="61"/>
      <c r="G49" s="61"/>
      <c r="H49" s="170"/>
      <c r="I49" s="171"/>
    </row>
    <row r="50" spans="2:9" x14ac:dyDescent="0.25">
      <c r="B50" s="79"/>
      <c r="C50" s="61"/>
      <c r="D50" s="61"/>
      <c r="E50" s="61"/>
      <c r="F50" s="61"/>
      <c r="G50" s="61"/>
      <c r="H50" s="170"/>
      <c r="I50" s="171"/>
    </row>
    <row r="51" spans="2:9" x14ac:dyDescent="0.25">
      <c r="B51" s="79"/>
      <c r="C51" s="61"/>
      <c r="D51" s="61"/>
      <c r="E51" s="61"/>
      <c r="F51" s="61"/>
      <c r="G51" s="61"/>
      <c r="H51" s="170"/>
      <c r="I51" s="171"/>
    </row>
    <row r="52" spans="2:9" x14ac:dyDescent="0.25">
      <c r="B52" s="66"/>
      <c r="C52" s="62"/>
      <c r="D52" s="29"/>
      <c r="E52" s="29"/>
      <c r="F52" s="29"/>
      <c r="G52" s="61"/>
      <c r="H52" s="170"/>
      <c r="I52" s="171"/>
    </row>
    <row r="53" spans="2:9" x14ac:dyDescent="0.25">
      <c r="B53" s="79"/>
      <c r="C53" s="61"/>
      <c r="D53" s="61"/>
      <c r="E53" s="61"/>
      <c r="F53" s="61"/>
      <c r="G53" s="61"/>
      <c r="H53" s="170"/>
      <c r="I53" s="171"/>
    </row>
    <row r="54" spans="2:9" x14ac:dyDescent="0.25">
      <c r="B54" s="79"/>
      <c r="C54" s="61"/>
      <c r="D54" s="61"/>
      <c r="E54" s="61"/>
      <c r="F54" s="61"/>
      <c r="G54" s="61"/>
      <c r="H54" s="170"/>
      <c r="I54" s="171"/>
    </row>
    <row r="55" spans="2:9" ht="16.5" thickBot="1" x14ac:dyDescent="0.3">
      <c r="B55" s="82"/>
      <c r="C55" s="77"/>
      <c r="D55" s="77"/>
      <c r="E55" s="77"/>
      <c r="F55" s="77"/>
      <c r="G55" s="80"/>
      <c r="H55" s="172"/>
      <c r="I55" s="173"/>
    </row>
    <row r="56" spans="2:9" ht="15" customHeight="1" x14ac:dyDescent="0.25">
      <c r="D56" s="2"/>
      <c r="E56" s="2"/>
    </row>
    <row r="57" spans="2:9" x14ac:dyDescent="0.25">
      <c r="D57" s="2"/>
      <c r="E57" s="2"/>
    </row>
    <row r="58" spans="2:9" hidden="1" x14ac:dyDescent="0.25">
      <c r="D58" s="2"/>
      <c r="E58" s="2"/>
    </row>
    <row r="59" spans="2:9" hidden="1" x14ac:dyDescent="0.25">
      <c r="D59" s="2"/>
      <c r="E59" s="2"/>
    </row>
    <row r="60" spans="2:9" hidden="1" x14ac:dyDescent="0.25">
      <c r="D60" s="2"/>
      <c r="E60" s="2"/>
    </row>
    <row r="61" spans="2:9" hidden="1" x14ac:dyDescent="0.25">
      <c r="D61" s="2"/>
      <c r="E61" s="2"/>
    </row>
    <row r="62" spans="2:9" hidden="1" x14ac:dyDescent="0.25">
      <c r="D62" s="2"/>
      <c r="E62" s="2"/>
    </row>
    <row r="63" spans="2:9" hidden="1" x14ac:dyDescent="0.25">
      <c r="D63" s="2"/>
      <c r="E63" s="2"/>
    </row>
    <row r="64" spans="2:9" hidden="1" x14ac:dyDescent="0.25">
      <c r="D64" s="2"/>
      <c r="E64" s="2"/>
    </row>
    <row r="65" spans="4:5" hidden="1" x14ac:dyDescent="0.25">
      <c r="D65" s="2"/>
      <c r="E65" s="2"/>
    </row>
    <row r="66" spans="4:5" hidden="1" x14ac:dyDescent="0.25">
      <c r="D66" s="2"/>
      <c r="E66" s="2"/>
    </row>
    <row r="67" spans="4:5" hidden="1" x14ac:dyDescent="0.25">
      <c r="D67" s="2"/>
      <c r="E67" s="2"/>
    </row>
    <row r="68" spans="4:5" hidden="1" x14ac:dyDescent="0.25">
      <c r="D68" s="2"/>
      <c r="E68" s="2"/>
    </row>
    <row r="69" spans="4:5" hidden="1" x14ac:dyDescent="0.25">
      <c r="D69" s="2"/>
      <c r="E69" s="2"/>
    </row>
    <row r="70" spans="4:5" hidden="1" x14ac:dyDescent="0.25">
      <c r="D70" s="2"/>
      <c r="E70" s="2"/>
    </row>
    <row r="71" spans="4:5" hidden="1" x14ac:dyDescent="0.25">
      <c r="D71" s="2"/>
      <c r="E71" s="2"/>
    </row>
    <row r="72" spans="4:5" hidden="1" x14ac:dyDescent="0.25">
      <c r="D72" s="2"/>
      <c r="E72" s="2"/>
    </row>
    <row r="73" spans="4:5" hidden="1" x14ac:dyDescent="0.25">
      <c r="D73" s="2"/>
      <c r="E73" s="2"/>
    </row>
    <row r="74" spans="4:5" hidden="1" x14ac:dyDescent="0.25">
      <c r="D74" s="2"/>
      <c r="E74" s="2"/>
    </row>
    <row r="75" spans="4:5" hidden="1" x14ac:dyDescent="0.25">
      <c r="D75" s="2"/>
      <c r="E75" s="2"/>
    </row>
    <row r="76" spans="4:5" hidden="1" x14ac:dyDescent="0.25">
      <c r="D76" s="2"/>
      <c r="E76" s="2"/>
    </row>
    <row r="77" spans="4:5" hidden="1" x14ac:dyDescent="0.25">
      <c r="E77" s="2"/>
    </row>
  </sheetData>
  <mergeCells count="58">
    <mergeCell ref="H53:I53"/>
    <mergeCell ref="B32:G32"/>
    <mergeCell ref="H32:I32"/>
    <mergeCell ref="B34:G34"/>
    <mergeCell ref="H34:I34"/>
    <mergeCell ref="H45:I45"/>
    <mergeCell ref="H46:I46"/>
    <mergeCell ref="H39:I39"/>
    <mergeCell ref="B38:I38"/>
    <mergeCell ref="B47:I47"/>
    <mergeCell ref="H27:I27"/>
    <mergeCell ref="B36:I37"/>
    <mergeCell ref="B35:I35"/>
    <mergeCell ref="B2:I2"/>
    <mergeCell ref="B4:I4"/>
    <mergeCell ref="B6:I6"/>
    <mergeCell ref="H7:I7"/>
    <mergeCell ref="H8:I8"/>
    <mergeCell ref="H9:I9"/>
    <mergeCell ref="B7:G7"/>
    <mergeCell ref="B8:G8"/>
    <mergeCell ref="B9:G9"/>
    <mergeCell ref="B3:I3"/>
    <mergeCell ref="B5:I5"/>
    <mergeCell ref="B30:I30"/>
    <mergeCell ref="B31:I31"/>
    <mergeCell ref="H28:I28"/>
    <mergeCell ref="H29:I29"/>
    <mergeCell ref="B10:I11"/>
    <mergeCell ref="B12:I12"/>
    <mergeCell ref="B21:I21"/>
    <mergeCell ref="H13:I13"/>
    <mergeCell ref="H14:I14"/>
    <mergeCell ref="H15:I15"/>
    <mergeCell ref="H16:I16"/>
    <mergeCell ref="H17:I17"/>
    <mergeCell ref="H18:I18"/>
    <mergeCell ref="H19:I19"/>
    <mergeCell ref="H20:I20"/>
    <mergeCell ref="H22:I22"/>
    <mergeCell ref="H23:I23"/>
    <mergeCell ref="H24:I24"/>
    <mergeCell ref="H25:I25"/>
    <mergeCell ref="H26:I26"/>
    <mergeCell ref="H54:I54"/>
    <mergeCell ref="H55:I55"/>
    <mergeCell ref="B33:G33"/>
    <mergeCell ref="H33:I33"/>
    <mergeCell ref="H48:I48"/>
    <mergeCell ref="H49:I49"/>
    <mergeCell ref="H50:I50"/>
    <mergeCell ref="H51:I51"/>
    <mergeCell ref="H52:I52"/>
    <mergeCell ref="H40:I40"/>
    <mergeCell ref="H41:I41"/>
    <mergeCell ref="H42:I42"/>
    <mergeCell ref="H43:I43"/>
    <mergeCell ref="H44:I44"/>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3FA15-7929-412D-BD2B-3436503B893D}">
  <dimension ref="A1:AM41"/>
  <sheetViews>
    <sheetView topLeftCell="I1" workbookViewId="0">
      <selection activeCell="B2" sqref="B2:AL2"/>
    </sheetView>
  </sheetViews>
  <sheetFormatPr baseColWidth="10" defaultColWidth="0" defaultRowHeight="15" zeroHeight="1" x14ac:dyDescent="0.25"/>
  <cols>
    <col min="1" max="1" width="11.42578125" customWidth="1"/>
    <col min="2" max="2" width="24.5703125" bestFit="1" customWidth="1"/>
    <col min="3" max="3" width="16.140625" customWidth="1"/>
    <col min="4" max="4" width="18.5703125" bestFit="1" customWidth="1"/>
    <col min="5" max="5" width="16.7109375" customWidth="1"/>
    <col min="6" max="12" width="15" customWidth="1"/>
    <col min="13" max="13" width="16" customWidth="1"/>
    <col min="14" max="24" width="15" customWidth="1"/>
    <col min="25" max="25" width="16" customWidth="1"/>
    <col min="26" max="26" width="13.7109375" customWidth="1"/>
    <col min="27" max="27" width="18.28515625" customWidth="1"/>
    <col min="28" max="28" width="16.28515625" customWidth="1"/>
    <col min="29" max="29" width="17.7109375" customWidth="1"/>
    <col min="30" max="30" width="16.7109375" customWidth="1"/>
    <col min="31" max="31" width="14" customWidth="1"/>
    <col min="32" max="37" width="12.85546875" customWidth="1"/>
    <col min="38" max="39" width="11.42578125" customWidth="1"/>
    <col min="40" max="16384" width="11.42578125" hidden="1"/>
  </cols>
  <sheetData>
    <row r="1" spans="2:38" ht="15.75" thickBot="1" x14ac:dyDescent="0.3"/>
    <row r="2" spans="2:38" ht="85.5" customHeight="1" thickBot="1" x14ac:dyDescent="0.3">
      <c r="B2" s="220" t="e" vm="1">
        <v>#VALUE!</v>
      </c>
      <c r="C2" s="221"/>
      <c r="D2" s="221"/>
      <c r="E2" s="221"/>
      <c r="F2" s="221"/>
      <c r="G2" s="221"/>
      <c r="H2" s="221"/>
      <c r="I2" s="221"/>
      <c r="J2" s="221"/>
      <c r="K2" s="221"/>
      <c r="L2" s="221"/>
      <c r="M2" s="221"/>
      <c r="N2" s="221"/>
      <c r="O2" s="221"/>
      <c r="P2" s="221"/>
      <c r="Q2" s="221"/>
      <c r="R2" s="221"/>
      <c r="S2" s="221"/>
      <c r="T2" s="221"/>
      <c r="U2" s="221"/>
      <c r="V2" s="221"/>
      <c r="W2" s="221"/>
      <c r="X2" s="221"/>
      <c r="Y2" s="221"/>
      <c r="Z2" s="221"/>
      <c r="AA2" s="221"/>
      <c r="AB2" s="221"/>
      <c r="AC2" s="221"/>
      <c r="AD2" s="221"/>
      <c r="AE2" s="221"/>
      <c r="AF2" s="221"/>
      <c r="AG2" s="221"/>
      <c r="AH2" s="221"/>
      <c r="AI2" s="221"/>
      <c r="AJ2" s="221"/>
      <c r="AK2" s="221"/>
      <c r="AL2" s="222"/>
    </row>
    <row r="3" spans="2:38" ht="48" customHeight="1" thickBot="1" x14ac:dyDescent="0.3">
      <c r="B3" s="223" t="s">
        <v>113</v>
      </c>
      <c r="C3" s="224"/>
      <c r="D3" s="224"/>
      <c r="E3" s="224"/>
      <c r="F3" s="224"/>
      <c r="G3" s="224"/>
      <c r="H3" s="224"/>
      <c r="I3" s="224"/>
      <c r="J3" s="224"/>
      <c r="K3" s="224"/>
      <c r="L3" s="224"/>
      <c r="M3" s="224"/>
      <c r="N3" s="224"/>
      <c r="O3" s="224"/>
      <c r="P3" s="224"/>
      <c r="Q3" s="224"/>
      <c r="R3" s="224"/>
      <c r="S3" s="224"/>
      <c r="T3" s="224"/>
      <c r="U3" s="224"/>
      <c r="V3" s="224"/>
      <c r="W3" s="224"/>
      <c r="X3" s="224"/>
      <c r="Y3" s="224"/>
      <c r="Z3" s="224"/>
      <c r="AA3" s="224"/>
      <c r="AB3" s="224"/>
      <c r="AC3" s="224"/>
      <c r="AD3" s="224"/>
      <c r="AE3" s="224"/>
      <c r="AF3" s="224"/>
      <c r="AG3" s="224"/>
      <c r="AH3" s="224"/>
      <c r="AI3" s="224"/>
      <c r="AJ3" s="224"/>
      <c r="AK3" s="224"/>
      <c r="AL3" s="225"/>
    </row>
    <row r="4" spans="2:38" ht="42.75" customHeight="1" x14ac:dyDescent="0.25">
      <c r="B4" s="136"/>
      <c r="C4" s="137"/>
      <c r="D4" s="137"/>
      <c r="E4" s="137"/>
      <c r="F4" s="137"/>
      <c r="G4" s="217" t="s">
        <v>106</v>
      </c>
      <c r="H4" s="218"/>
      <c r="I4" s="218"/>
      <c r="J4" s="218"/>
      <c r="K4" s="218"/>
      <c r="L4" s="219"/>
      <c r="M4" s="217" t="s">
        <v>107</v>
      </c>
      <c r="N4" s="218"/>
      <c r="O4" s="218"/>
      <c r="P4" s="218"/>
      <c r="Q4" s="218"/>
      <c r="R4" s="219"/>
      <c r="S4" s="217" t="s">
        <v>101</v>
      </c>
      <c r="T4" s="218"/>
      <c r="U4" s="218"/>
      <c r="V4" s="218"/>
      <c r="W4" s="218"/>
      <c r="X4" s="218"/>
      <c r="Y4" s="140"/>
      <c r="Z4" s="141"/>
      <c r="AA4" s="141"/>
      <c r="AB4" s="141"/>
      <c r="AC4" s="141"/>
      <c r="AD4" s="141"/>
      <c r="AE4" s="137"/>
      <c r="AF4" s="137"/>
      <c r="AG4" s="137"/>
      <c r="AH4" s="137"/>
      <c r="AI4" s="137"/>
      <c r="AJ4" s="137"/>
      <c r="AK4" s="137"/>
      <c r="AL4" s="139"/>
    </row>
    <row r="5" spans="2:38" ht="68.25" customHeight="1" x14ac:dyDescent="0.25">
      <c r="B5" s="142" t="s">
        <v>122</v>
      </c>
      <c r="C5" s="142" t="s">
        <v>49</v>
      </c>
      <c r="D5" s="142" t="s">
        <v>50</v>
      </c>
      <c r="E5" s="142" t="s">
        <v>102</v>
      </c>
      <c r="F5" s="142" t="s">
        <v>52</v>
      </c>
      <c r="G5" s="142" t="s">
        <v>53</v>
      </c>
      <c r="H5" s="142" t="s">
        <v>92</v>
      </c>
      <c r="I5" s="142" t="s">
        <v>93</v>
      </c>
      <c r="J5" s="142" t="s">
        <v>94</v>
      </c>
      <c r="K5" s="142" t="s">
        <v>95</v>
      </c>
      <c r="L5" s="142" t="s">
        <v>96</v>
      </c>
      <c r="M5" s="142" t="s">
        <v>97</v>
      </c>
      <c r="N5" s="142" t="s">
        <v>80</v>
      </c>
      <c r="O5" s="142" t="s">
        <v>81</v>
      </c>
      <c r="P5" s="142" t="s">
        <v>82</v>
      </c>
      <c r="Q5" s="142" t="s">
        <v>83</v>
      </c>
      <c r="R5" s="142" t="s">
        <v>84</v>
      </c>
      <c r="S5" s="142" t="s">
        <v>85</v>
      </c>
      <c r="T5" s="142" t="s">
        <v>86</v>
      </c>
      <c r="U5" s="142" t="s">
        <v>87</v>
      </c>
      <c r="V5" s="142" t="s">
        <v>88</v>
      </c>
      <c r="W5" s="142" t="s">
        <v>89</v>
      </c>
      <c r="X5" s="142" t="s">
        <v>90</v>
      </c>
      <c r="Y5" s="142" t="s">
        <v>91</v>
      </c>
      <c r="Z5" s="142" t="s">
        <v>67</v>
      </c>
      <c r="AA5" s="142" t="s">
        <v>68</v>
      </c>
      <c r="AB5" s="142" t="s">
        <v>69</v>
      </c>
      <c r="AC5" s="142" t="s">
        <v>70</v>
      </c>
      <c r="AD5" s="142" t="s">
        <v>71</v>
      </c>
      <c r="AE5" s="142" t="s">
        <v>72</v>
      </c>
      <c r="AF5" s="143" t="s">
        <v>54</v>
      </c>
      <c r="AG5" s="142" t="s">
        <v>78</v>
      </c>
      <c r="AH5" s="142" t="s">
        <v>73</v>
      </c>
      <c r="AI5" s="142" t="s">
        <v>74</v>
      </c>
      <c r="AJ5" s="142" t="s">
        <v>75</v>
      </c>
      <c r="AK5" s="142" t="s">
        <v>76</v>
      </c>
      <c r="AL5" s="142" t="s">
        <v>77</v>
      </c>
    </row>
    <row r="6" spans="2:38" x14ac:dyDescent="0.25">
      <c r="B6" s="53" t="s">
        <v>123</v>
      </c>
      <c r="C6" s="47">
        <v>123</v>
      </c>
      <c r="D6" s="47" t="s">
        <v>59</v>
      </c>
      <c r="E6" s="44" t="s">
        <v>103</v>
      </c>
      <c r="F6" s="47">
        <v>8</v>
      </c>
      <c r="G6" s="47">
        <v>7.23</v>
      </c>
      <c r="H6" s="47">
        <v>1.02</v>
      </c>
      <c r="I6" s="47">
        <v>1.02</v>
      </c>
      <c r="J6" s="47">
        <v>1.02</v>
      </c>
      <c r="K6" s="47">
        <v>1.02</v>
      </c>
      <c r="L6" s="47">
        <v>1.02</v>
      </c>
      <c r="M6" s="47">
        <v>1.02</v>
      </c>
      <c r="N6" s="47"/>
      <c r="O6" s="47"/>
      <c r="P6" s="47"/>
      <c r="Q6" s="47"/>
      <c r="R6" s="47"/>
      <c r="S6" s="47"/>
      <c r="T6" s="47"/>
      <c r="U6" s="47">
        <v>1</v>
      </c>
      <c r="V6" s="47">
        <v>-2</v>
      </c>
      <c r="W6" s="47"/>
      <c r="X6" s="47"/>
      <c r="Y6" s="47"/>
      <c r="Z6" s="48">
        <f>IFERROR(Tabla26[[#This Row],[Demanda Máxima 2024 '[MVA']]]*Tabla26[[#This Row],[Tasa 2025]]+Tabla26[[#This Row],[Requerimientos de Suministro 2025 '[MVA']]]+Tabla26[[#This Row],[Transferencias de Carga 2025 '[MVA']]],0)</f>
        <v>7.3746000000000009</v>
      </c>
      <c r="AA6" s="48">
        <f>IFERROR(Tabla26[[#This Row],[Demanda Alim 2025 '[MVA'] SP]]*Tabla26[[#This Row],[Tasa 2026]]+Tabla26[[#This Row],[Requerimientos de Suministro 2026 '[MVA']]]+Tabla26[[#This Row],[Transferencias de Carga 2026 '[MVA']]],0)</f>
        <v>8.5220920000000007</v>
      </c>
      <c r="AB6" s="48">
        <f>IFERROR(Tabla26[[#This Row],[Demanda Alim 2026 '[MVA'] SP]]*Tabla26[[#This Row],[Tasa 2027]]+Tabla26[[#This Row],[Requerimientos de Suministro 2027 '[MVA']]]+Tabla26[[#This Row],[Transferencias de Carga 2027 '[MVA']]],0)</f>
        <v>6.6925338400000012</v>
      </c>
      <c r="AC6" s="48">
        <f>IFERROR(Tabla26[[#This Row],[Demanda Alim 2026 '[MVA'] SP]]*Tabla26[[#This Row],[Tasa 2027]]+Tabla26[[#This Row],[Requerimientos de Suministro 2027 '[MVA']]]+Tabla26[[#This Row],[Transferencias de Carga 2027 '[MVA']]],0)</f>
        <v>6.6925338400000012</v>
      </c>
      <c r="AD6" s="48">
        <f>IFERROR(Tabla26[[#This Row],[Demanda Alim 2027 '[MVA'] SP]]*Tabla26[[#This Row],[Tasa 2028]]+Tabla26[[#This Row],[Requerimientos de Suministro 2028 '[MVA']]]+Tabla26[[#This Row],[Transferencias de Carga 2028 '[MVA']]],0)</f>
        <v>6.826384516800001</v>
      </c>
      <c r="AE6" s="48">
        <f>IFERROR(Tabla26[[#This Row],[Demanda Alim 2027 '[MVA'] SP]]*Tabla26[[#This Row],[Tasa 2028]]+Tabla26[[#This Row],[Requerimientos de Suministro 2028 '[MVA']]]+Tabla26[[#This Row],[Transferencias de Carga 2028 '[MVA']]],0)</f>
        <v>6.826384516800001</v>
      </c>
      <c r="AF6" s="49">
        <f t="shared" ref="AF6:AF40" si="0">IFERROR(G6/$F6,0)</f>
        <v>0.90375000000000005</v>
      </c>
      <c r="AG6" s="49">
        <f t="shared" ref="AG6" si="1">IFERROR(Z6/$F6,0)</f>
        <v>0.92182500000000012</v>
      </c>
      <c r="AH6" s="49">
        <f t="shared" ref="AH6" si="2">IFERROR(AA6/$F6,0)</f>
        <v>1.0652615000000001</v>
      </c>
      <c r="AI6" s="49">
        <f t="shared" ref="AI6" si="3">IFERROR(AB6/$F6,0)</f>
        <v>0.83656673000000015</v>
      </c>
      <c r="AJ6" s="49">
        <f t="shared" ref="AJ6" si="4">IFERROR(AC6/$F6,0)</f>
        <v>0.83656673000000015</v>
      </c>
      <c r="AK6" s="49">
        <f t="shared" ref="AK6" si="5">IFERROR(AD6/$F6,0)</f>
        <v>0.85329806460000013</v>
      </c>
      <c r="AL6" s="49">
        <f t="shared" ref="AL6" si="6">IFERROR(AE6/$F6,0)</f>
        <v>0.85329806460000013</v>
      </c>
    </row>
    <row r="7" spans="2:38" x14ac:dyDescent="0.25">
      <c r="B7" s="53" t="s">
        <v>123</v>
      </c>
      <c r="C7" s="47">
        <v>124</v>
      </c>
      <c r="D7" s="47" t="s">
        <v>61</v>
      </c>
      <c r="E7" s="44" t="s">
        <v>104</v>
      </c>
      <c r="F7" s="47">
        <v>8</v>
      </c>
      <c r="G7" s="47">
        <v>7.54</v>
      </c>
      <c r="H7" s="47">
        <v>1.02</v>
      </c>
      <c r="I7" s="47">
        <v>1.02</v>
      </c>
      <c r="J7" s="47">
        <v>1.02</v>
      </c>
      <c r="K7" s="47">
        <v>1.02</v>
      </c>
      <c r="L7" s="47">
        <v>1.02</v>
      </c>
      <c r="M7" s="47">
        <v>1.02</v>
      </c>
      <c r="N7" s="47"/>
      <c r="O7" s="47">
        <v>0.5</v>
      </c>
      <c r="P7" s="47"/>
      <c r="Q7" s="47"/>
      <c r="R7" s="47"/>
      <c r="S7" s="47"/>
      <c r="T7" s="47"/>
      <c r="U7" s="47">
        <v>-1</v>
      </c>
      <c r="V7" s="47">
        <v>-2</v>
      </c>
      <c r="W7" s="47"/>
      <c r="X7" s="47"/>
      <c r="Y7" s="47"/>
      <c r="Z7" s="48">
        <f>IFERROR(Tabla26[[#This Row],[Demanda Máxima 2024 '[MVA']]]*Tabla26[[#This Row],[Tasa 2025]]+Tabla26[[#This Row],[Requerimientos de Suministro 2025 '[MVA']]]+Tabla26[[#This Row],[Transferencias de Carga 2025 '[MVA']]],0)</f>
        <v>7.6908000000000003</v>
      </c>
      <c r="AA7" s="48">
        <f>IFERROR(Tabla26[[#This Row],[Demanda Alim 2025 '[MVA'] SP]]*Tabla26[[#This Row],[Tasa 2026]]+Tabla26[[#This Row],[Requerimientos de Suministro 2026 '[MVA']]]+Tabla26[[#This Row],[Transferencias de Carga 2026 '[MVA']]],0)</f>
        <v>7.3446160000000003</v>
      </c>
      <c r="AB7" s="48">
        <f>IFERROR(Tabla26[[#This Row],[Demanda Alim 2026 '[MVA'] SP]]*Tabla26[[#This Row],[Tasa 2027]]+Tabla26[[#This Row],[Requerimientos de Suministro 2027 '[MVA']]]+Tabla26[[#This Row],[Transferencias de Carga 2027 '[MVA']]],0)</f>
        <v>5.4915083200000003</v>
      </c>
      <c r="AC7" s="48">
        <f>IFERROR(Tabla26[[#This Row],[Demanda Alim 2026 '[MVA'] SP]]*Tabla26[[#This Row],[Tasa 2027]]+Tabla26[[#This Row],[Requerimientos de Suministro 2027 '[MVA']]]+Tabla26[[#This Row],[Transferencias de Carga 2027 '[MVA']]],0)</f>
        <v>5.4915083200000003</v>
      </c>
      <c r="AD7" s="48">
        <f>IFERROR(Tabla26[[#This Row],[Demanda Alim 2027 '[MVA'] SP]]*Tabla26[[#This Row],[Tasa 2028]]+Tabla26[[#This Row],[Requerimientos de Suministro 2028 '[MVA']]]+Tabla26[[#This Row],[Transferencias de Carga 2028 '[MVA']]],0)</f>
        <v>5.6013384864000004</v>
      </c>
      <c r="AE7" s="48">
        <f>IFERROR(Tabla26[[#This Row],[Demanda Alim 2027 '[MVA'] SP]]*Tabla26[[#This Row],[Tasa 2028]]+Tabla26[[#This Row],[Requerimientos de Suministro 2028 '[MVA']]]+Tabla26[[#This Row],[Transferencias de Carga 2028 '[MVA']]],0)</f>
        <v>5.6013384864000004</v>
      </c>
      <c r="AF7" s="49">
        <f t="shared" si="0"/>
        <v>0.9425</v>
      </c>
      <c r="AG7" s="49">
        <f t="shared" ref="AG7:AG40" si="7">IFERROR(Z7/$F7,0)</f>
        <v>0.96135000000000004</v>
      </c>
      <c r="AH7" s="49">
        <f t="shared" ref="AH7:AH40" si="8">IFERROR(AA7/$F7,0)</f>
        <v>0.91807700000000003</v>
      </c>
      <c r="AI7" s="49">
        <f t="shared" ref="AI7:AI40" si="9">IFERROR(AB7/$F7,0)</f>
        <v>0.68643854000000004</v>
      </c>
      <c r="AJ7" s="49">
        <f t="shared" ref="AJ7:AJ40" si="10">IFERROR(AC7/$F7,0)</f>
        <v>0.68643854000000004</v>
      </c>
      <c r="AK7" s="49">
        <f t="shared" ref="AK7:AK40" si="11">IFERROR(AD7/$F7,0)</f>
        <v>0.70016731080000005</v>
      </c>
      <c r="AL7" s="49">
        <f t="shared" ref="AL7:AL40" si="12">IFERROR(AE7/$F7,0)</f>
        <v>0.70016731080000005</v>
      </c>
    </row>
    <row r="8" spans="2:38" x14ac:dyDescent="0.25">
      <c r="B8" s="53" t="s">
        <v>123</v>
      </c>
      <c r="C8" s="50">
        <v>125</v>
      </c>
      <c r="D8" s="50" t="s">
        <v>62</v>
      </c>
      <c r="E8" s="44" t="s">
        <v>105</v>
      </c>
      <c r="F8" s="50">
        <v>8</v>
      </c>
      <c r="G8" s="50">
        <v>7.89</v>
      </c>
      <c r="H8" s="47">
        <v>1.02</v>
      </c>
      <c r="I8" s="47">
        <v>1.02</v>
      </c>
      <c r="J8" s="47">
        <v>1.02</v>
      </c>
      <c r="K8" s="47">
        <v>1.02</v>
      </c>
      <c r="L8" s="47">
        <v>1.02</v>
      </c>
      <c r="M8" s="47">
        <v>1.02</v>
      </c>
      <c r="N8" s="50"/>
      <c r="O8" s="50"/>
      <c r="P8" s="50"/>
      <c r="Q8" s="50"/>
      <c r="R8" s="50"/>
      <c r="S8" s="50"/>
      <c r="T8" s="50"/>
      <c r="U8" s="50"/>
      <c r="V8" s="50">
        <v>-2</v>
      </c>
      <c r="W8" s="50"/>
      <c r="X8" s="50"/>
      <c r="Y8" s="50"/>
      <c r="Z8" s="48">
        <f>IFERROR(Tabla26[[#This Row],[Demanda Máxima 2024 '[MVA']]]*Tabla26[[#This Row],[Tasa 2025]]+Tabla26[[#This Row],[Requerimientos de Suministro 2025 '[MVA']]]+Tabla26[[#This Row],[Transferencias de Carga 2025 '[MVA']]],0)</f>
        <v>8.0478000000000005</v>
      </c>
      <c r="AA8" s="48">
        <f>IFERROR(Tabla26[[#This Row],[Demanda Alim 2025 '[MVA'] SP]]*Tabla26[[#This Row],[Tasa 2026]]+Tabla26[[#This Row],[Requerimientos de Suministro 2026 '[MVA']]]+Tabla26[[#This Row],[Transferencias de Carga 2026 '[MVA']]],0)</f>
        <v>8.2087560000000011</v>
      </c>
      <c r="AB8" s="48">
        <f>IFERROR(Tabla26[[#This Row],[Demanda Alim 2026 '[MVA'] SP]]*Tabla26[[#This Row],[Tasa 2027]]+Tabla26[[#This Row],[Requerimientos de Suministro 2027 '[MVA']]]+Tabla26[[#This Row],[Transferencias de Carga 2027 '[MVA']]],0)</f>
        <v>6.3729311200000005</v>
      </c>
      <c r="AC8" s="48">
        <f>IFERROR(Tabla26[[#This Row],[Demanda Alim 2026 '[MVA'] SP]]*Tabla26[[#This Row],[Tasa 2027]]+Tabla26[[#This Row],[Requerimientos de Suministro 2027 '[MVA']]]+Tabla26[[#This Row],[Transferencias de Carga 2027 '[MVA']]],0)</f>
        <v>6.3729311200000005</v>
      </c>
      <c r="AD8" s="48">
        <f>IFERROR(Tabla26[[#This Row],[Demanda Alim 2027 '[MVA'] SP]]*Tabla26[[#This Row],[Tasa 2028]]+Tabla26[[#This Row],[Requerimientos de Suministro 2028 '[MVA']]]+Tabla26[[#This Row],[Transferencias de Carga 2028 '[MVA']]],0)</f>
        <v>6.5003897424000003</v>
      </c>
      <c r="AE8" s="48">
        <f>IFERROR(Tabla26[[#This Row],[Demanda Alim 2027 '[MVA'] SP]]*Tabla26[[#This Row],[Tasa 2028]]+Tabla26[[#This Row],[Requerimientos de Suministro 2028 '[MVA']]]+Tabla26[[#This Row],[Transferencias de Carga 2028 '[MVA']]],0)</f>
        <v>6.5003897424000003</v>
      </c>
      <c r="AF8" s="49">
        <f t="shared" si="0"/>
        <v>0.98624999999999996</v>
      </c>
      <c r="AG8" s="49">
        <f t="shared" si="7"/>
        <v>1.0059750000000001</v>
      </c>
      <c r="AH8" s="49">
        <f t="shared" si="8"/>
        <v>1.0260945000000001</v>
      </c>
      <c r="AI8" s="49">
        <f t="shared" si="9"/>
        <v>0.79661639000000006</v>
      </c>
      <c r="AJ8" s="49">
        <f t="shared" si="10"/>
        <v>0.79661639000000006</v>
      </c>
      <c r="AK8" s="49">
        <f t="shared" si="11"/>
        <v>0.81254871780000004</v>
      </c>
      <c r="AL8" s="49">
        <f t="shared" si="12"/>
        <v>0.81254871780000004</v>
      </c>
    </row>
    <row r="9" spans="2:38" x14ac:dyDescent="0.25">
      <c r="B9" s="53" t="s">
        <v>123</v>
      </c>
      <c r="C9" s="47">
        <v>126</v>
      </c>
      <c r="D9" s="47" t="s">
        <v>100</v>
      </c>
      <c r="E9" s="44" t="s">
        <v>105</v>
      </c>
      <c r="F9" s="47">
        <v>8</v>
      </c>
      <c r="G9" s="47">
        <v>0</v>
      </c>
      <c r="H9" s="47">
        <v>1.02</v>
      </c>
      <c r="I9" s="47">
        <v>1.02</v>
      </c>
      <c r="J9" s="47">
        <v>1.02</v>
      </c>
      <c r="K9" s="47">
        <v>1.02</v>
      </c>
      <c r="L9" s="47">
        <v>1.02</v>
      </c>
      <c r="M9" s="47">
        <v>1.02</v>
      </c>
      <c r="N9" s="47"/>
      <c r="O9" s="47"/>
      <c r="P9" s="47"/>
      <c r="Q9" s="47"/>
      <c r="R9" s="47"/>
      <c r="S9" s="47"/>
      <c r="T9" s="47"/>
      <c r="U9" s="47"/>
      <c r="V9" s="47">
        <v>6</v>
      </c>
      <c r="W9" s="47"/>
      <c r="X9" s="47"/>
      <c r="Y9" s="47"/>
      <c r="Z9" s="48">
        <f>IFERROR(Tabla26[[#This Row],[Demanda Máxima 2024 '[MVA']]]*Tabla26[[#This Row],[Tasa 2025]]+Tabla26[[#This Row],[Requerimientos de Suministro 2025 '[MVA']]]+Tabla26[[#This Row],[Transferencias de Carga 2025 '[MVA']]],0)</f>
        <v>0</v>
      </c>
      <c r="AA9" s="48">
        <f>IFERROR(Tabla26[[#This Row],[Demanda Alim 2025 '[MVA'] SP]]*Tabla26[[#This Row],[Tasa 2026]]+Tabla26[[#This Row],[Requerimientos de Suministro 2026 '[MVA']]]+Tabla26[[#This Row],[Transferencias de Carga 2026 '[MVA']]],0)</f>
        <v>0</v>
      </c>
      <c r="AB9" s="48">
        <f>IFERROR(Tabla26[[#This Row],[Demanda Alim 2026 '[MVA'] SP]]*Tabla26[[#This Row],[Tasa 2027]]+Tabla26[[#This Row],[Requerimientos de Suministro 2027 '[MVA']]]+Tabla26[[#This Row],[Transferencias de Carga 2027 '[MVA']]],0)</f>
        <v>6</v>
      </c>
      <c r="AC9" s="48">
        <f>IFERROR(Tabla26[[#This Row],[Demanda Alim 2026 '[MVA'] SP]]*Tabla26[[#This Row],[Tasa 2027]]+Tabla26[[#This Row],[Requerimientos de Suministro 2027 '[MVA']]]+Tabla26[[#This Row],[Transferencias de Carga 2027 '[MVA']]],0)</f>
        <v>6</v>
      </c>
      <c r="AD9" s="48">
        <f>IFERROR(Tabla26[[#This Row],[Demanda Alim 2027 '[MVA'] SP]]*Tabla26[[#This Row],[Tasa 2028]]+Tabla26[[#This Row],[Requerimientos de Suministro 2028 '[MVA']]]+Tabla26[[#This Row],[Transferencias de Carga 2028 '[MVA']]],0)</f>
        <v>6.12</v>
      </c>
      <c r="AE9" s="48">
        <f>IFERROR(Tabla26[[#This Row],[Demanda Alim 2027 '[MVA'] SP]]*Tabla26[[#This Row],[Tasa 2028]]+Tabla26[[#This Row],[Requerimientos de Suministro 2028 '[MVA']]]+Tabla26[[#This Row],[Transferencias de Carga 2028 '[MVA']]],0)</f>
        <v>6.12</v>
      </c>
      <c r="AF9" s="49">
        <f t="shared" si="0"/>
        <v>0</v>
      </c>
      <c r="AG9" s="49">
        <f t="shared" si="7"/>
        <v>0</v>
      </c>
      <c r="AH9" s="49">
        <f t="shared" si="8"/>
        <v>0</v>
      </c>
      <c r="AI9" s="49">
        <f t="shared" si="9"/>
        <v>0.75</v>
      </c>
      <c r="AJ9" s="49">
        <f t="shared" si="10"/>
        <v>0.75</v>
      </c>
      <c r="AK9" s="49">
        <f t="shared" si="11"/>
        <v>0.76500000000000001</v>
      </c>
      <c r="AL9" s="49">
        <f t="shared" si="12"/>
        <v>0.76500000000000001</v>
      </c>
    </row>
    <row r="10" spans="2:38" x14ac:dyDescent="0.25">
      <c r="B10" s="144" t="s">
        <v>121</v>
      </c>
      <c r="C10" s="10"/>
      <c r="D10" s="10"/>
      <c r="E10" s="10"/>
      <c r="F10" s="10"/>
      <c r="G10" s="10"/>
      <c r="H10" s="10"/>
      <c r="I10" s="10"/>
      <c r="J10" s="10"/>
      <c r="K10" s="10"/>
      <c r="L10" s="10"/>
      <c r="M10" s="10"/>
      <c r="N10" s="10"/>
      <c r="O10" s="10"/>
      <c r="P10" s="10"/>
      <c r="Q10" s="10"/>
      <c r="R10" s="10"/>
      <c r="S10" s="10"/>
      <c r="T10" s="10"/>
      <c r="U10" s="10"/>
      <c r="V10" s="10"/>
      <c r="W10" s="10"/>
      <c r="X10" s="10"/>
      <c r="Y10" s="10"/>
      <c r="Z10" s="90">
        <f>IFERROR(Tabla26[[#This Row],[Demanda Máxima 2024 '[MVA']]]*Tabla26[[#This Row],[Tasa 2025]]+Tabla26[[#This Row],[Requerimientos de Suministro 2025 '[MVA']]]+Tabla26[[#This Row],[Transferencias de Carga 2025 '[MVA']]],0)</f>
        <v>0</v>
      </c>
      <c r="AA10" s="90">
        <f>IFERROR(Tabla26[[#This Row],[Demanda Alim 2025 '[MVA'] SP]]*Tabla26[[#This Row],[Tasa 2026]]+Tabla26[[#This Row],[Requerimientos de Suministro 2026 '[MVA']]]+Tabla26[[#This Row],[Transferencias de Carga 2026 '[MVA']]],0)</f>
        <v>0</v>
      </c>
      <c r="AB10" s="90">
        <f>IFERROR(Tabla26[[#This Row],[Demanda Alim 2026 '[MVA'] SP]]*Tabla26[[#This Row],[Tasa 2027]]+Tabla26[[#This Row],[Requerimientos de Suministro 2027 '[MVA']]]+Tabla26[[#This Row],[Transferencias de Carga 2027 '[MVA']]],0)</f>
        <v>0</v>
      </c>
      <c r="AC10" s="90">
        <f>IFERROR(Tabla26[[#This Row],[Demanda Alim 2026 '[MVA'] SP]]*Tabla26[[#This Row],[Tasa 2027]]+Tabla26[[#This Row],[Requerimientos de Suministro 2027 '[MVA']]]+Tabla26[[#This Row],[Transferencias de Carga 2027 '[MVA']]],0)</f>
        <v>0</v>
      </c>
      <c r="AD10" s="90">
        <f>IFERROR(Tabla26[[#This Row],[Demanda Alim 2027 '[MVA'] SP]]*Tabla26[[#This Row],[Tasa 2028]]+Tabla26[[#This Row],[Requerimientos de Suministro 2028 '[MVA']]]+Tabla26[[#This Row],[Transferencias de Carga 2028 '[MVA']]],0)</f>
        <v>0</v>
      </c>
      <c r="AE10" s="90">
        <f>IFERROR(Tabla26[[#This Row],[Demanda Alim 2027 '[MVA'] SP]]*Tabla26[[#This Row],[Tasa 2028]]+Tabla26[[#This Row],[Requerimientos de Suministro 2028 '[MVA']]]+Tabla26[[#This Row],[Transferencias de Carga 2028 '[MVA']]],0)</f>
        <v>0</v>
      </c>
      <c r="AF10" s="91">
        <f t="shared" si="0"/>
        <v>0</v>
      </c>
      <c r="AG10" s="91">
        <f t="shared" si="7"/>
        <v>0</v>
      </c>
      <c r="AH10" s="91">
        <f t="shared" si="8"/>
        <v>0</v>
      </c>
      <c r="AI10" s="91">
        <f t="shared" si="9"/>
        <v>0</v>
      </c>
      <c r="AJ10" s="91">
        <f t="shared" si="10"/>
        <v>0</v>
      </c>
      <c r="AK10" s="91">
        <f t="shared" si="11"/>
        <v>0</v>
      </c>
      <c r="AL10" s="91">
        <f t="shared" si="12"/>
        <v>0</v>
      </c>
    </row>
    <row r="11" spans="2:38" x14ac:dyDescent="0.25">
      <c r="B11" s="144" t="s">
        <v>121</v>
      </c>
      <c r="C11" s="10"/>
      <c r="D11" s="10"/>
      <c r="E11" s="10"/>
      <c r="F11" s="10"/>
      <c r="G11" s="10"/>
      <c r="H11" s="10"/>
      <c r="I11" s="10"/>
      <c r="J11" s="10"/>
      <c r="K11" s="10"/>
      <c r="L11" s="10"/>
      <c r="M11" s="10"/>
      <c r="N11" s="10"/>
      <c r="O11" s="10"/>
      <c r="P11" s="10"/>
      <c r="Q11" s="10"/>
      <c r="R11" s="10"/>
      <c r="S11" s="10"/>
      <c r="T11" s="10"/>
      <c r="U11" s="10"/>
      <c r="V11" s="10"/>
      <c r="W11" s="10"/>
      <c r="X11" s="10"/>
      <c r="Y11" s="10"/>
      <c r="Z11" s="90">
        <f>IFERROR(Tabla26[[#This Row],[Demanda Máxima 2024 '[MVA']]]*Tabla26[[#This Row],[Tasa 2025]]+Tabla26[[#This Row],[Requerimientos de Suministro 2025 '[MVA']]]+Tabla26[[#This Row],[Transferencias de Carga 2025 '[MVA']]],0)</f>
        <v>0</v>
      </c>
      <c r="AA11" s="90">
        <f>IFERROR(Tabla26[[#This Row],[Demanda Alim 2025 '[MVA'] SP]]*Tabla26[[#This Row],[Tasa 2026]]+Tabla26[[#This Row],[Requerimientos de Suministro 2026 '[MVA']]]+Tabla26[[#This Row],[Transferencias de Carga 2026 '[MVA']]],0)</f>
        <v>0</v>
      </c>
      <c r="AB11" s="90">
        <f>IFERROR(Tabla26[[#This Row],[Demanda Alim 2026 '[MVA'] SP]]*Tabla26[[#This Row],[Tasa 2027]]+Tabla26[[#This Row],[Requerimientos de Suministro 2027 '[MVA']]]+Tabla26[[#This Row],[Transferencias de Carga 2027 '[MVA']]],0)</f>
        <v>0</v>
      </c>
      <c r="AC11" s="90">
        <f>IFERROR(Tabla26[[#This Row],[Demanda Alim 2026 '[MVA'] SP]]*Tabla26[[#This Row],[Tasa 2027]]+Tabla26[[#This Row],[Requerimientos de Suministro 2027 '[MVA']]]+Tabla26[[#This Row],[Transferencias de Carga 2027 '[MVA']]],0)</f>
        <v>0</v>
      </c>
      <c r="AD11" s="90">
        <f>IFERROR(Tabla26[[#This Row],[Demanda Alim 2027 '[MVA'] SP]]*Tabla26[[#This Row],[Tasa 2028]]+Tabla26[[#This Row],[Requerimientos de Suministro 2028 '[MVA']]]+Tabla26[[#This Row],[Transferencias de Carga 2028 '[MVA']]],0)</f>
        <v>0</v>
      </c>
      <c r="AE11" s="90">
        <f>IFERROR(Tabla26[[#This Row],[Demanda Alim 2027 '[MVA'] SP]]*Tabla26[[#This Row],[Tasa 2028]]+Tabla26[[#This Row],[Requerimientos de Suministro 2028 '[MVA']]]+Tabla26[[#This Row],[Transferencias de Carga 2028 '[MVA']]],0)</f>
        <v>0</v>
      </c>
      <c r="AF11" s="91">
        <f t="shared" si="0"/>
        <v>0</v>
      </c>
      <c r="AG11" s="91">
        <f t="shared" si="7"/>
        <v>0</v>
      </c>
      <c r="AH11" s="91">
        <f t="shared" si="8"/>
        <v>0</v>
      </c>
      <c r="AI11" s="91">
        <f t="shared" si="9"/>
        <v>0</v>
      </c>
      <c r="AJ11" s="91">
        <f t="shared" si="10"/>
        <v>0</v>
      </c>
      <c r="AK11" s="91">
        <f t="shared" si="11"/>
        <v>0</v>
      </c>
      <c r="AL11" s="91">
        <f t="shared" si="12"/>
        <v>0</v>
      </c>
    </row>
    <row r="12" spans="2:38" x14ac:dyDescent="0.25">
      <c r="B12" s="144" t="s">
        <v>121</v>
      </c>
      <c r="C12" s="10"/>
      <c r="D12" s="10"/>
      <c r="E12" s="10"/>
      <c r="F12" s="10"/>
      <c r="G12" s="10"/>
      <c r="H12" s="10"/>
      <c r="I12" s="10"/>
      <c r="J12" s="10"/>
      <c r="K12" s="10"/>
      <c r="L12" s="10"/>
      <c r="M12" s="10"/>
      <c r="N12" s="10"/>
      <c r="O12" s="10"/>
      <c r="P12" s="10"/>
      <c r="Q12" s="10"/>
      <c r="R12" s="10"/>
      <c r="S12" s="10"/>
      <c r="T12" s="10"/>
      <c r="U12" s="10"/>
      <c r="V12" s="10"/>
      <c r="W12" s="10"/>
      <c r="X12" s="10"/>
      <c r="Y12" s="10"/>
      <c r="Z12" s="90">
        <f>IFERROR(Tabla26[[#This Row],[Demanda Máxima 2024 '[MVA']]]*Tabla26[[#This Row],[Tasa 2025]]+Tabla26[[#This Row],[Requerimientos de Suministro 2025 '[MVA']]]+Tabla26[[#This Row],[Transferencias de Carga 2025 '[MVA']]],0)</f>
        <v>0</v>
      </c>
      <c r="AA12" s="90">
        <f>IFERROR(Tabla26[[#This Row],[Demanda Alim 2025 '[MVA'] SP]]*Tabla26[[#This Row],[Tasa 2026]]+Tabla26[[#This Row],[Requerimientos de Suministro 2026 '[MVA']]]+Tabla26[[#This Row],[Transferencias de Carga 2026 '[MVA']]],0)</f>
        <v>0</v>
      </c>
      <c r="AB12" s="90">
        <f>IFERROR(Tabla26[[#This Row],[Demanda Alim 2026 '[MVA'] SP]]*Tabla26[[#This Row],[Tasa 2027]]+Tabla26[[#This Row],[Requerimientos de Suministro 2027 '[MVA']]]+Tabla26[[#This Row],[Transferencias de Carga 2027 '[MVA']]],0)</f>
        <v>0</v>
      </c>
      <c r="AC12" s="90">
        <f>IFERROR(Tabla26[[#This Row],[Demanda Alim 2026 '[MVA'] SP]]*Tabla26[[#This Row],[Tasa 2027]]+Tabla26[[#This Row],[Requerimientos de Suministro 2027 '[MVA']]]+Tabla26[[#This Row],[Transferencias de Carga 2027 '[MVA']]],0)</f>
        <v>0</v>
      </c>
      <c r="AD12" s="90">
        <f>IFERROR(Tabla26[[#This Row],[Demanda Alim 2027 '[MVA'] SP]]*Tabla26[[#This Row],[Tasa 2028]]+Tabla26[[#This Row],[Requerimientos de Suministro 2028 '[MVA']]]+Tabla26[[#This Row],[Transferencias de Carga 2028 '[MVA']]],0)</f>
        <v>0</v>
      </c>
      <c r="AE12" s="90">
        <f>IFERROR(Tabla26[[#This Row],[Demanda Alim 2027 '[MVA'] SP]]*Tabla26[[#This Row],[Tasa 2028]]+Tabla26[[#This Row],[Requerimientos de Suministro 2028 '[MVA']]]+Tabla26[[#This Row],[Transferencias de Carga 2028 '[MVA']]],0)</f>
        <v>0</v>
      </c>
      <c r="AF12" s="91">
        <f t="shared" si="0"/>
        <v>0</v>
      </c>
      <c r="AG12" s="91">
        <f t="shared" si="7"/>
        <v>0</v>
      </c>
      <c r="AH12" s="91">
        <f t="shared" si="8"/>
        <v>0</v>
      </c>
      <c r="AI12" s="91">
        <f t="shared" si="9"/>
        <v>0</v>
      </c>
      <c r="AJ12" s="91">
        <f t="shared" si="10"/>
        <v>0</v>
      </c>
      <c r="AK12" s="91">
        <f t="shared" si="11"/>
        <v>0</v>
      </c>
      <c r="AL12" s="91">
        <f t="shared" si="12"/>
        <v>0</v>
      </c>
    </row>
    <row r="13" spans="2:38" x14ac:dyDescent="0.25">
      <c r="B13" s="144" t="s">
        <v>121</v>
      </c>
      <c r="C13" s="10"/>
      <c r="D13" s="10"/>
      <c r="E13" s="138"/>
      <c r="F13" s="10"/>
      <c r="G13" s="10"/>
      <c r="H13" s="10"/>
      <c r="I13" s="10"/>
      <c r="J13" s="10"/>
      <c r="K13" s="10"/>
      <c r="L13" s="10"/>
      <c r="M13" s="10"/>
      <c r="N13" s="10"/>
      <c r="O13" s="10"/>
      <c r="P13" s="10"/>
      <c r="Q13" s="10"/>
      <c r="R13" s="10"/>
      <c r="S13" s="10"/>
      <c r="T13" s="10"/>
      <c r="U13" s="10"/>
      <c r="V13" s="10"/>
      <c r="W13" s="10"/>
      <c r="X13" s="10"/>
      <c r="Y13" s="10"/>
      <c r="Z13" s="90">
        <f>IFERROR(Tabla26[[#This Row],[Demanda Máxima 2024 '[MVA']]]*Tabla26[[#This Row],[Tasa 2025]]+Tabla26[[#This Row],[Requerimientos de Suministro 2025 '[MVA']]]+Tabla26[[#This Row],[Transferencias de Carga 2025 '[MVA']]],0)</f>
        <v>0</v>
      </c>
      <c r="AA13" s="90">
        <f>IFERROR(Tabla26[[#This Row],[Demanda Alim 2025 '[MVA'] SP]]*Tabla26[[#This Row],[Tasa 2026]]+Tabla26[[#This Row],[Requerimientos de Suministro 2026 '[MVA']]]+Tabla26[[#This Row],[Transferencias de Carga 2026 '[MVA']]],0)</f>
        <v>0</v>
      </c>
      <c r="AB13" s="90">
        <f>IFERROR(Tabla26[[#This Row],[Demanda Alim 2026 '[MVA'] SP]]*Tabla26[[#This Row],[Tasa 2027]]+Tabla26[[#This Row],[Requerimientos de Suministro 2027 '[MVA']]]+Tabla26[[#This Row],[Transferencias de Carga 2027 '[MVA']]],0)</f>
        <v>0</v>
      </c>
      <c r="AC13" s="90">
        <f>IFERROR(Tabla26[[#This Row],[Demanda Alim 2026 '[MVA'] SP]]*Tabla26[[#This Row],[Tasa 2027]]+Tabla26[[#This Row],[Requerimientos de Suministro 2027 '[MVA']]]+Tabla26[[#This Row],[Transferencias de Carga 2027 '[MVA']]],0)</f>
        <v>0</v>
      </c>
      <c r="AD13" s="90">
        <f>IFERROR(Tabla26[[#This Row],[Demanda Alim 2027 '[MVA'] SP]]*Tabla26[[#This Row],[Tasa 2028]]+Tabla26[[#This Row],[Requerimientos de Suministro 2028 '[MVA']]]+Tabla26[[#This Row],[Transferencias de Carga 2028 '[MVA']]],0)</f>
        <v>0</v>
      </c>
      <c r="AE13" s="90">
        <f>IFERROR(Tabla26[[#This Row],[Demanda Alim 2027 '[MVA'] SP]]*Tabla26[[#This Row],[Tasa 2028]]+Tabla26[[#This Row],[Requerimientos de Suministro 2028 '[MVA']]]+Tabla26[[#This Row],[Transferencias de Carga 2028 '[MVA']]],0)</f>
        <v>0</v>
      </c>
      <c r="AF13" s="91">
        <f t="shared" si="0"/>
        <v>0</v>
      </c>
      <c r="AG13" s="91">
        <f t="shared" si="7"/>
        <v>0</v>
      </c>
      <c r="AH13" s="91">
        <f t="shared" si="8"/>
        <v>0</v>
      </c>
      <c r="AI13" s="91">
        <f t="shared" si="9"/>
        <v>0</v>
      </c>
      <c r="AJ13" s="91">
        <f t="shared" si="10"/>
        <v>0</v>
      </c>
      <c r="AK13" s="91">
        <f t="shared" si="11"/>
        <v>0</v>
      </c>
      <c r="AL13" s="91">
        <f t="shared" si="12"/>
        <v>0</v>
      </c>
    </row>
    <row r="14" spans="2:38" x14ac:dyDescent="0.25">
      <c r="B14" s="144" t="s">
        <v>121</v>
      </c>
      <c r="C14" s="10"/>
      <c r="D14" s="10"/>
      <c r="E14" s="138"/>
      <c r="F14" s="10"/>
      <c r="G14" s="10"/>
      <c r="H14" s="10"/>
      <c r="I14" s="10"/>
      <c r="J14" s="10"/>
      <c r="K14" s="10"/>
      <c r="L14" s="10"/>
      <c r="M14" s="10"/>
      <c r="N14" s="10"/>
      <c r="O14" s="10"/>
      <c r="P14" s="10"/>
      <c r="Q14" s="10"/>
      <c r="R14" s="10"/>
      <c r="S14" s="10"/>
      <c r="T14" s="10"/>
      <c r="U14" s="10"/>
      <c r="V14" s="10"/>
      <c r="W14" s="10"/>
      <c r="X14" s="10"/>
      <c r="Y14" s="10"/>
      <c r="Z14" s="90">
        <f>IFERROR(Tabla26[[#This Row],[Demanda Máxima 2024 '[MVA']]]*Tabla26[[#This Row],[Tasa 2025]]+Tabla26[[#This Row],[Requerimientos de Suministro 2025 '[MVA']]]+Tabla26[[#This Row],[Transferencias de Carga 2025 '[MVA']]],0)</f>
        <v>0</v>
      </c>
      <c r="AA14" s="90">
        <f>IFERROR(Tabla26[[#This Row],[Demanda Alim 2025 '[MVA'] SP]]*Tabla26[[#This Row],[Tasa 2026]]+Tabla26[[#This Row],[Requerimientos de Suministro 2026 '[MVA']]]+Tabla26[[#This Row],[Transferencias de Carga 2026 '[MVA']]],0)</f>
        <v>0</v>
      </c>
      <c r="AB14" s="90">
        <f>IFERROR(Tabla26[[#This Row],[Demanda Alim 2026 '[MVA'] SP]]*Tabla26[[#This Row],[Tasa 2027]]+Tabla26[[#This Row],[Requerimientos de Suministro 2027 '[MVA']]]+Tabla26[[#This Row],[Transferencias de Carga 2027 '[MVA']]],0)</f>
        <v>0</v>
      </c>
      <c r="AC14" s="90">
        <f>IFERROR(Tabla26[[#This Row],[Demanda Alim 2026 '[MVA'] SP]]*Tabla26[[#This Row],[Tasa 2027]]+Tabla26[[#This Row],[Requerimientos de Suministro 2027 '[MVA']]]+Tabla26[[#This Row],[Transferencias de Carga 2027 '[MVA']]],0)</f>
        <v>0</v>
      </c>
      <c r="AD14" s="90">
        <f>IFERROR(Tabla26[[#This Row],[Demanda Alim 2027 '[MVA'] SP]]*Tabla26[[#This Row],[Tasa 2028]]+Tabla26[[#This Row],[Requerimientos de Suministro 2028 '[MVA']]]+Tabla26[[#This Row],[Transferencias de Carga 2028 '[MVA']]],0)</f>
        <v>0</v>
      </c>
      <c r="AE14" s="90">
        <f>IFERROR(Tabla26[[#This Row],[Demanda Alim 2027 '[MVA'] SP]]*Tabla26[[#This Row],[Tasa 2028]]+Tabla26[[#This Row],[Requerimientos de Suministro 2028 '[MVA']]]+Tabla26[[#This Row],[Transferencias de Carga 2028 '[MVA']]],0)</f>
        <v>0</v>
      </c>
      <c r="AF14" s="91">
        <f t="shared" si="0"/>
        <v>0</v>
      </c>
      <c r="AG14" s="91">
        <f t="shared" si="7"/>
        <v>0</v>
      </c>
      <c r="AH14" s="91">
        <f t="shared" si="8"/>
        <v>0</v>
      </c>
      <c r="AI14" s="91">
        <f t="shared" si="9"/>
        <v>0</v>
      </c>
      <c r="AJ14" s="91">
        <f t="shared" si="10"/>
        <v>0</v>
      </c>
      <c r="AK14" s="91">
        <f t="shared" si="11"/>
        <v>0</v>
      </c>
      <c r="AL14" s="91">
        <f t="shared" si="12"/>
        <v>0</v>
      </c>
    </row>
    <row r="15" spans="2:38" x14ac:dyDescent="0.25">
      <c r="B15" s="144" t="s">
        <v>121</v>
      </c>
      <c r="C15" s="10"/>
      <c r="D15" s="10"/>
      <c r="E15" s="138"/>
      <c r="F15" s="10"/>
      <c r="G15" s="10"/>
      <c r="H15" s="10"/>
      <c r="I15" s="10"/>
      <c r="J15" s="10"/>
      <c r="K15" s="10"/>
      <c r="L15" s="10"/>
      <c r="M15" s="10"/>
      <c r="N15" s="10"/>
      <c r="O15" s="10"/>
      <c r="P15" s="10"/>
      <c r="Q15" s="10"/>
      <c r="R15" s="10"/>
      <c r="S15" s="10"/>
      <c r="T15" s="10"/>
      <c r="U15" s="10"/>
      <c r="V15" s="10"/>
      <c r="W15" s="10"/>
      <c r="X15" s="10"/>
      <c r="Y15" s="10"/>
      <c r="Z15" s="90">
        <f>IFERROR(Tabla26[[#This Row],[Demanda Máxima 2024 '[MVA']]]*Tabla26[[#This Row],[Tasa 2025]]+Tabla26[[#This Row],[Requerimientos de Suministro 2025 '[MVA']]]+Tabla26[[#This Row],[Transferencias de Carga 2025 '[MVA']]],0)</f>
        <v>0</v>
      </c>
      <c r="AA15" s="90">
        <f>IFERROR(Tabla26[[#This Row],[Demanda Alim 2025 '[MVA'] SP]]*Tabla26[[#This Row],[Tasa 2026]]+Tabla26[[#This Row],[Requerimientos de Suministro 2026 '[MVA']]]+Tabla26[[#This Row],[Transferencias de Carga 2026 '[MVA']]],0)</f>
        <v>0</v>
      </c>
      <c r="AB15" s="90">
        <f>IFERROR(Tabla26[[#This Row],[Demanda Alim 2026 '[MVA'] SP]]*Tabla26[[#This Row],[Tasa 2027]]+Tabla26[[#This Row],[Requerimientos de Suministro 2027 '[MVA']]]+Tabla26[[#This Row],[Transferencias de Carga 2027 '[MVA']]],0)</f>
        <v>0</v>
      </c>
      <c r="AC15" s="90">
        <f>IFERROR(Tabla26[[#This Row],[Demanda Alim 2026 '[MVA'] SP]]*Tabla26[[#This Row],[Tasa 2027]]+Tabla26[[#This Row],[Requerimientos de Suministro 2027 '[MVA']]]+Tabla26[[#This Row],[Transferencias de Carga 2027 '[MVA']]],0)</f>
        <v>0</v>
      </c>
      <c r="AD15" s="90">
        <f>IFERROR(Tabla26[[#This Row],[Demanda Alim 2027 '[MVA'] SP]]*Tabla26[[#This Row],[Tasa 2028]]+Tabla26[[#This Row],[Requerimientos de Suministro 2028 '[MVA']]]+Tabla26[[#This Row],[Transferencias de Carga 2028 '[MVA']]],0)</f>
        <v>0</v>
      </c>
      <c r="AE15" s="90">
        <f>IFERROR(Tabla26[[#This Row],[Demanda Alim 2027 '[MVA'] SP]]*Tabla26[[#This Row],[Tasa 2028]]+Tabla26[[#This Row],[Requerimientos de Suministro 2028 '[MVA']]]+Tabla26[[#This Row],[Transferencias de Carga 2028 '[MVA']]],0)</f>
        <v>0</v>
      </c>
      <c r="AF15" s="91">
        <f t="shared" si="0"/>
        <v>0</v>
      </c>
      <c r="AG15" s="91">
        <f t="shared" si="7"/>
        <v>0</v>
      </c>
      <c r="AH15" s="91">
        <f t="shared" si="8"/>
        <v>0</v>
      </c>
      <c r="AI15" s="91">
        <f t="shared" si="9"/>
        <v>0</v>
      </c>
      <c r="AJ15" s="91">
        <f t="shared" si="10"/>
        <v>0</v>
      </c>
      <c r="AK15" s="91">
        <f t="shared" si="11"/>
        <v>0</v>
      </c>
      <c r="AL15" s="91">
        <f t="shared" si="12"/>
        <v>0</v>
      </c>
    </row>
    <row r="16" spans="2:38" x14ac:dyDescent="0.25">
      <c r="B16" s="144" t="s">
        <v>121</v>
      </c>
      <c r="C16" s="10"/>
      <c r="D16" s="10"/>
      <c r="E16" s="138"/>
      <c r="F16" s="10"/>
      <c r="G16" s="10"/>
      <c r="H16" s="10"/>
      <c r="I16" s="10"/>
      <c r="J16" s="10"/>
      <c r="K16" s="10"/>
      <c r="L16" s="10"/>
      <c r="M16" s="10"/>
      <c r="N16" s="10"/>
      <c r="O16" s="10"/>
      <c r="P16" s="10"/>
      <c r="Q16" s="10"/>
      <c r="R16" s="10"/>
      <c r="S16" s="10"/>
      <c r="T16" s="10"/>
      <c r="U16" s="10"/>
      <c r="V16" s="10"/>
      <c r="W16" s="10"/>
      <c r="X16" s="10"/>
      <c r="Y16" s="10"/>
      <c r="Z16" s="90">
        <f>IFERROR(Tabla26[[#This Row],[Demanda Máxima 2024 '[MVA']]]*Tabla26[[#This Row],[Tasa 2025]]+Tabla26[[#This Row],[Requerimientos de Suministro 2025 '[MVA']]]+Tabla26[[#This Row],[Transferencias de Carga 2025 '[MVA']]],0)</f>
        <v>0</v>
      </c>
      <c r="AA16" s="90">
        <f>IFERROR(Tabla26[[#This Row],[Demanda Alim 2025 '[MVA'] SP]]*Tabla26[[#This Row],[Tasa 2026]]+Tabla26[[#This Row],[Requerimientos de Suministro 2026 '[MVA']]]+Tabla26[[#This Row],[Transferencias de Carga 2026 '[MVA']]],0)</f>
        <v>0</v>
      </c>
      <c r="AB16" s="90">
        <f>IFERROR(Tabla26[[#This Row],[Demanda Alim 2026 '[MVA'] SP]]*Tabla26[[#This Row],[Tasa 2027]]+Tabla26[[#This Row],[Requerimientos de Suministro 2027 '[MVA']]]+Tabla26[[#This Row],[Transferencias de Carga 2027 '[MVA']]],0)</f>
        <v>0</v>
      </c>
      <c r="AC16" s="90">
        <f>IFERROR(Tabla26[[#This Row],[Demanda Alim 2026 '[MVA'] SP]]*Tabla26[[#This Row],[Tasa 2027]]+Tabla26[[#This Row],[Requerimientos de Suministro 2027 '[MVA']]]+Tabla26[[#This Row],[Transferencias de Carga 2027 '[MVA']]],0)</f>
        <v>0</v>
      </c>
      <c r="AD16" s="90">
        <f>IFERROR(Tabla26[[#This Row],[Demanda Alim 2027 '[MVA'] SP]]*Tabla26[[#This Row],[Tasa 2028]]+Tabla26[[#This Row],[Requerimientos de Suministro 2028 '[MVA']]]+Tabla26[[#This Row],[Transferencias de Carga 2028 '[MVA']]],0)</f>
        <v>0</v>
      </c>
      <c r="AE16" s="90">
        <f>IFERROR(Tabla26[[#This Row],[Demanda Alim 2027 '[MVA'] SP]]*Tabla26[[#This Row],[Tasa 2028]]+Tabla26[[#This Row],[Requerimientos de Suministro 2028 '[MVA']]]+Tabla26[[#This Row],[Transferencias de Carga 2028 '[MVA']]],0)</f>
        <v>0</v>
      </c>
      <c r="AF16" s="91">
        <f t="shared" si="0"/>
        <v>0</v>
      </c>
      <c r="AG16" s="91">
        <f t="shared" si="7"/>
        <v>0</v>
      </c>
      <c r="AH16" s="91">
        <f t="shared" si="8"/>
        <v>0</v>
      </c>
      <c r="AI16" s="91">
        <f t="shared" si="9"/>
        <v>0</v>
      </c>
      <c r="AJ16" s="91">
        <f t="shared" si="10"/>
        <v>0</v>
      </c>
      <c r="AK16" s="91">
        <f t="shared" si="11"/>
        <v>0</v>
      </c>
      <c r="AL16" s="91">
        <f t="shared" si="12"/>
        <v>0</v>
      </c>
    </row>
    <row r="17" spans="2:38" x14ac:dyDescent="0.25">
      <c r="B17" s="144" t="s">
        <v>121</v>
      </c>
      <c r="C17" s="10"/>
      <c r="D17" s="10"/>
      <c r="E17" s="138"/>
      <c r="F17" s="10"/>
      <c r="G17" s="10"/>
      <c r="H17" s="10"/>
      <c r="I17" s="10"/>
      <c r="J17" s="10"/>
      <c r="K17" s="10"/>
      <c r="L17" s="10"/>
      <c r="M17" s="10"/>
      <c r="N17" s="10"/>
      <c r="O17" s="10"/>
      <c r="P17" s="10"/>
      <c r="Q17" s="10"/>
      <c r="R17" s="10"/>
      <c r="S17" s="10"/>
      <c r="T17" s="10"/>
      <c r="U17" s="10"/>
      <c r="V17" s="10"/>
      <c r="W17" s="10"/>
      <c r="X17" s="10"/>
      <c r="Y17" s="10"/>
      <c r="Z17" s="90">
        <f>IFERROR(Tabla26[[#This Row],[Demanda Máxima 2024 '[MVA']]]*Tabla26[[#This Row],[Tasa 2025]]+Tabla26[[#This Row],[Requerimientos de Suministro 2025 '[MVA']]]+Tabla26[[#This Row],[Transferencias de Carga 2025 '[MVA']]],0)</f>
        <v>0</v>
      </c>
      <c r="AA17" s="90">
        <f>IFERROR(Tabla26[[#This Row],[Demanda Alim 2025 '[MVA'] SP]]*Tabla26[[#This Row],[Tasa 2026]]+Tabla26[[#This Row],[Requerimientos de Suministro 2026 '[MVA']]]+Tabla26[[#This Row],[Transferencias de Carga 2026 '[MVA']]],0)</f>
        <v>0</v>
      </c>
      <c r="AB17" s="90">
        <f>IFERROR(Tabla26[[#This Row],[Demanda Alim 2026 '[MVA'] SP]]*Tabla26[[#This Row],[Tasa 2027]]+Tabla26[[#This Row],[Requerimientos de Suministro 2027 '[MVA']]]+Tabla26[[#This Row],[Transferencias de Carga 2027 '[MVA']]],0)</f>
        <v>0</v>
      </c>
      <c r="AC17" s="90">
        <f>IFERROR(Tabla26[[#This Row],[Demanda Alim 2026 '[MVA'] SP]]*Tabla26[[#This Row],[Tasa 2027]]+Tabla26[[#This Row],[Requerimientos de Suministro 2027 '[MVA']]]+Tabla26[[#This Row],[Transferencias de Carga 2027 '[MVA']]],0)</f>
        <v>0</v>
      </c>
      <c r="AD17" s="90">
        <f>IFERROR(Tabla26[[#This Row],[Demanda Alim 2027 '[MVA'] SP]]*Tabla26[[#This Row],[Tasa 2028]]+Tabla26[[#This Row],[Requerimientos de Suministro 2028 '[MVA']]]+Tabla26[[#This Row],[Transferencias de Carga 2028 '[MVA']]],0)</f>
        <v>0</v>
      </c>
      <c r="AE17" s="90">
        <f>IFERROR(Tabla26[[#This Row],[Demanda Alim 2027 '[MVA'] SP]]*Tabla26[[#This Row],[Tasa 2028]]+Tabla26[[#This Row],[Requerimientos de Suministro 2028 '[MVA']]]+Tabla26[[#This Row],[Transferencias de Carga 2028 '[MVA']]],0)</f>
        <v>0</v>
      </c>
      <c r="AF17" s="91">
        <f t="shared" si="0"/>
        <v>0</v>
      </c>
      <c r="AG17" s="91">
        <f t="shared" si="7"/>
        <v>0</v>
      </c>
      <c r="AH17" s="91">
        <f t="shared" si="8"/>
        <v>0</v>
      </c>
      <c r="AI17" s="91">
        <f t="shared" si="9"/>
        <v>0</v>
      </c>
      <c r="AJ17" s="91">
        <f t="shared" si="10"/>
        <v>0</v>
      </c>
      <c r="AK17" s="91">
        <f t="shared" si="11"/>
        <v>0</v>
      </c>
      <c r="AL17" s="91">
        <f t="shared" si="12"/>
        <v>0</v>
      </c>
    </row>
    <row r="18" spans="2:38" x14ac:dyDescent="0.25">
      <c r="B18" s="144" t="s">
        <v>121</v>
      </c>
      <c r="C18" s="10"/>
      <c r="D18" s="10"/>
      <c r="E18" s="138"/>
      <c r="F18" s="10"/>
      <c r="G18" s="10"/>
      <c r="H18" s="10"/>
      <c r="I18" s="10"/>
      <c r="J18" s="10"/>
      <c r="K18" s="10"/>
      <c r="L18" s="10"/>
      <c r="M18" s="10"/>
      <c r="N18" s="10"/>
      <c r="O18" s="10"/>
      <c r="P18" s="10"/>
      <c r="Q18" s="10"/>
      <c r="R18" s="10"/>
      <c r="S18" s="10"/>
      <c r="T18" s="10"/>
      <c r="U18" s="10"/>
      <c r="V18" s="10"/>
      <c r="W18" s="10"/>
      <c r="X18" s="10"/>
      <c r="Y18" s="10"/>
      <c r="Z18" s="90">
        <f>IFERROR(Tabla26[[#This Row],[Demanda Máxima 2024 '[MVA']]]*Tabla26[[#This Row],[Tasa 2025]]+Tabla26[[#This Row],[Requerimientos de Suministro 2025 '[MVA']]]+Tabla26[[#This Row],[Transferencias de Carga 2025 '[MVA']]],0)</f>
        <v>0</v>
      </c>
      <c r="AA18" s="90">
        <f>IFERROR(Tabla26[[#This Row],[Demanda Alim 2025 '[MVA'] SP]]*Tabla26[[#This Row],[Tasa 2026]]+Tabla26[[#This Row],[Requerimientos de Suministro 2026 '[MVA']]]+Tabla26[[#This Row],[Transferencias de Carga 2026 '[MVA']]],0)</f>
        <v>0</v>
      </c>
      <c r="AB18" s="90">
        <f>IFERROR(Tabla26[[#This Row],[Demanda Alim 2026 '[MVA'] SP]]*Tabla26[[#This Row],[Tasa 2027]]+Tabla26[[#This Row],[Requerimientos de Suministro 2027 '[MVA']]]+Tabla26[[#This Row],[Transferencias de Carga 2027 '[MVA']]],0)</f>
        <v>0</v>
      </c>
      <c r="AC18" s="90">
        <f>IFERROR(Tabla26[[#This Row],[Demanda Alim 2026 '[MVA'] SP]]*Tabla26[[#This Row],[Tasa 2027]]+Tabla26[[#This Row],[Requerimientos de Suministro 2027 '[MVA']]]+Tabla26[[#This Row],[Transferencias de Carga 2027 '[MVA']]],0)</f>
        <v>0</v>
      </c>
      <c r="AD18" s="90">
        <f>IFERROR(Tabla26[[#This Row],[Demanda Alim 2027 '[MVA'] SP]]*Tabla26[[#This Row],[Tasa 2028]]+Tabla26[[#This Row],[Requerimientos de Suministro 2028 '[MVA']]]+Tabla26[[#This Row],[Transferencias de Carga 2028 '[MVA']]],0)</f>
        <v>0</v>
      </c>
      <c r="AE18" s="90">
        <f>IFERROR(Tabla26[[#This Row],[Demanda Alim 2027 '[MVA'] SP]]*Tabla26[[#This Row],[Tasa 2028]]+Tabla26[[#This Row],[Requerimientos de Suministro 2028 '[MVA']]]+Tabla26[[#This Row],[Transferencias de Carga 2028 '[MVA']]],0)</f>
        <v>0</v>
      </c>
      <c r="AF18" s="91">
        <f t="shared" si="0"/>
        <v>0</v>
      </c>
      <c r="AG18" s="91">
        <f t="shared" si="7"/>
        <v>0</v>
      </c>
      <c r="AH18" s="91">
        <f t="shared" si="8"/>
        <v>0</v>
      </c>
      <c r="AI18" s="91">
        <f t="shared" si="9"/>
        <v>0</v>
      </c>
      <c r="AJ18" s="91">
        <f t="shared" si="10"/>
        <v>0</v>
      </c>
      <c r="AK18" s="91">
        <f t="shared" si="11"/>
        <v>0</v>
      </c>
      <c r="AL18" s="91">
        <f t="shared" si="12"/>
        <v>0</v>
      </c>
    </row>
    <row r="19" spans="2:38" x14ac:dyDescent="0.25">
      <c r="B19" s="144" t="s">
        <v>121</v>
      </c>
      <c r="C19" s="10"/>
      <c r="D19" s="10"/>
      <c r="E19" s="138"/>
      <c r="F19" s="10"/>
      <c r="G19" s="10"/>
      <c r="H19" s="10"/>
      <c r="I19" s="10"/>
      <c r="J19" s="10"/>
      <c r="K19" s="10"/>
      <c r="L19" s="10"/>
      <c r="M19" s="10"/>
      <c r="N19" s="10"/>
      <c r="O19" s="10"/>
      <c r="P19" s="10"/>
      <c r="Q19" s="10"/>
      <c r="R19" s="10"/>
      <c r="S19" s="10"/>
      <c r="T19" s="10"/>
      <c r="U19" s="10"/>
      <c r="V19" s="10"/>
      <c r="W19" s="10"/>
      <c r="X19" s="10"/>
      <c r="Y19" s="10"/>
      <c r="Z19" s="90">
        <f>IFERROR(Tabla26[[#This Row],[Demanda Máxima 2024 '[MVA']]]*Tabla26[[#This Row],[Tasa 2025]]+Tabla26[[#This Row],[Requerimientos de Suministro 2025 '[MVA']]]+Tabla26[[#This Row],[Transferencias de Carga 2025 '[MVA']]],0)</f>
        <v>0</v>
      </c>
      <c r="AA19" s="90">
        <f>IFERROR(Tabla26[[#This Row],[Demanda Alim 2025 '[MVA'] SP]]*Tabla26[[#This Row],[Tasa 2026]]+Tabla26[[#This Row],[Requerimientos de Suministro 2026 '[MVA']]]+Tabla26[[#This Row],[Transferencias de Carga 2026 '[MVA']]],0)</f>
        <v>0</v>
      </c>
      <c r="AB19" s="90">
        <f>IFERROR(Tabla26[[#This Row],[Demanda Alim 2026 '[MVA'] SP]]*Tabla26[[#This Row],[Tasa 2027]]+Tabla26[[#This Row],[Requerimientos de Suministro 2027 '[MVA']]]+Tabla26[[#This Row],[Transferencias de Carga 2027 '[MVA']]],0)</f>
        <v>0</v>
      </c>
      <c r="AC19" s="90">
        <f>IFERROR(Tabla26[[#This Row],[Demanda Alim 2026 '[MVA'] SP]]*Tabla26[[#This Row],[Tasa 2027]]+Tabla26[[#This Row],[Requerimientos de Suministro 2027 '[MVA']]]+Tabla26[[#This Row],[Transferencias de Carga 2027 '[MVA']]],0)</f>
        <v>0</v>
      </c>
      <c r="AD19" s="90">
        <f>IFERROR(Tabla26[[#This Row],[Demanda Alim 2027 '[MVA'] SP]]*Tabla26[[#This Row],[Tasa 2028]]+Tabla26[[#This Row],[Requerimientos de Suministro 2028 '[MVA']]]+Tabla26[[#This Row],[Transferencias de Carga 2028 '[MVA']]],0)</f>
        <v>0</v>
      </c>
      <c r="AE19" s="90">
        <f>IFERROR(Tabla26[[#This Row],[Demanda Alim 2027 '[MVA'] SP]]*Tabla26[[#This Row],[Tasa 2028]]+Tabla26[[#This Row],[Requerimientos de Suministro 2028 '[MVA']]]+Tabla26[[#This Row],[Transferencias de Carga 2028 '[MVA']]],0)</f>
        <v>0</v>
      </c>
      <c r="AF19" s="91">
        <f t="shared" si="0"/>
        <v>0</v>
      </c>
      <c r="AG19" s="91">
        <f t="shared" si="7"/>
        <v>0</v>
      </c>
      <c r="AH19" s="91">
        <f t="shared" si="8"/>
        <v>0</v>
      </c>
      <c r="AI19" s="91">
        <f t="shared" si="9"/>
        <v>0</v>
      </c>
      <c r="AJ19" s="91">
        <f t="shared" si="10"/>
        <v>0</v>
      </c>
      <c r="AK19" s="91">
        <f t="shared" si="11"/>
        <v>0</v>
      </c>
      <c r="AL19" s="91">
        <f t="shared" si="12"/>
        <v>0</v>
      </c>
    </row>
    <row r="20" spans="2:38" x14ac:dyDescent="0.25">
      <c r="B20" s="144" t="s">
        <v>121</v>
      </c>
      <c r="C20" s="10"/>
      <c r="D20" s="10"/>
      <c r="E20" s="138"/>
      <c r="F20" s="10"/>
      <c r="G20" s="10"/>
      <c r="H20" s="10"/>
      <c r="I20" s="10"/>
      <c r="J20" s="10"/>
      <c r="K20" s="10"/>
      <c r="L20" s="10"/>
      <c r="M20" s="10"/>
      <c r="N20" s="10"/>
      <c r="O20" s="10"/>
      <c r="P20" s="10"/>
      <c r="Q20" s="10"/>
      <c r="R20" s="10"/>
      <c r="S20" s="10"/>
      <c r="T20" s="10"/>
      <c r="U20" s="10"/>
      <c r="V20" s="10"/>
      <c r="W20" s="10"/>
      <c r="X20" s="10"/>
      <c r="Y20" s="10"/>
      <c r="Z20" s="90">
        <f>IFERROR(Tabla26[[#This Row],[Demanda Máxima 2024 '[MVA']]]*Tabla26[[#This Row],[Tasa 2025]]+Tabla26[[#This Row],[Requerimientos de Suministro 2025 '[MVA']]]+Tabla26[[#This Row],[Transferencias de Carga 2025 '[MVA']]],0)</f>
        <v>0</v>
      </c>
      <c r="AA20" s="90">
        <f>IFERROR(Tabla26[[#This Row],[Demanda Alim 2025 '[MVA'] SP]]*Tabla26[[#This Row],[Tasa 2026]]+Tabla26[[#This Row],[Requerimientos de Suministro 2026 '[MVA']]]+Tabla26[[#This Row],[Transferencias de Carga 2026 '[MVA']]],0)</f>
        <v>0</v>
      </c>
      <c r="AB20" s="90">
        <f>IFERROR(Tabla26[[#This Row],[Demanda Alim 2026 '[MVA'] SP]]*Tabla26[[#This Row],[Tasa 2027]]+Tabla26[[#This Row],[Requerimientos de Suministro 2027 '[MVA']]]+Tabla26[[#This Row],[Transferencias de Carga 2027 '[MVA']]],0)</f>
        <v>0</v>
      </c>
      <c r="AC20" s="90">
        <f>IFERROR(Tabla26[[#This Row],[Demanda Alim 2026 '[MVA'] SP]]*Tabla26[[#This Row],[Tasa 2027]]+Tabla26[[#This Row],[Requerimientos de Suministro 2027 '[MVA']]]+Tabla26[[#This Row],[Transferencias de Carga 2027 '[MVA']]],0)</f>
        <v>0</v>
      </c>
      <c r="AD20" s="90">
        <f>IFERROR(Tabla26[[#This Row],[Demanda Alim 2027 '[MVA'] SP]]*Tabla26[[#This Row],[Tasa 2028]]+Tabla26[[#This Row],[Requerimientos de Suministro 2028 '[MVA']]]+Tabla26[[#This Row],[Transferencias de Carga 2028 '[MVA']]],0)</f>
        <v>0</v>
      </c>
      <c r="AE20" s="90">
        <f>IFERROR(Tabla26[[#This Row],[Demanda Alim 2027 '[MVA'] SP]]*Tabla26[[#This Row],[Tasa 2028]]+Tabla26[[#This Row],[Requerimientos de Suministro 2028 '[MVA']]]+Tabla26[[#This Row],[Transferencias de Carga 2028 '[MVA']]],0)</f>
        <v>0</v>
      </c>
      <c r="AF20" s="91">
        <f t="shared" si="0"/>
        <v>0</v>
      </c>
      <c r="AG20" s="91">
        <f t="shared" si="7"/>
        <v>0</v>
      </c>
      <c r="AH20" s="91">
        <f t="shared" si="8"/>
        <v>0</v>
      </c>
      <c r="AI20" s="91">
        <f t="shared" si="9"/>
        <v>0</v>
      </c>
      <c r="AJ20" s="91">
        <f t="shared" si="10"/>
        <v>0</v>
      </c>
      <c r="AK20" s="91">
        <f t="shared" si="11"/>
        <v>0</v>
      </c>
      <c r="AL20" s="91">
        <f t="shared" si="12"/>
        <v>0</v>
      </c>
    </row>
    <row r="21" spans="2:38" x14ac:dyDescent="0.25">
      <c r="B21" s="144" t="s">
        <v>121</v>
      </c>
      <c r="C21" s="10"/>
      <c r="D21" s="10"/>
      <c r="E21" s="138"/>
      <c r="F21" s="10"/>
      <c r="G21" s="10"/>
      <c r="H21" s="10"/>
      <c r="I21" s="10"/>
      <c r="J21" s="10"/>
      <c r="K21" s="10"/>
      <c r="L21" s="10"/>
      <c r="M21" s="10"/>
      <c r="N21" s="10"/>
      <c r="O21" s="10"/>
      <c r="P21" s="10"/>
      <c r="Q21" s="10"/>
      <c r="R21" s="10"/>
      <c r="S21" s="10"/>
      <c r="T21" s="10"/>
      <c r="U21" s="10"/>
      <c r="V21" s="10"/>
      <c r="W21" s="10"/>
      <c r="X21" s="10"/>
      <c r="Y21" s="10"/>
      <c r="Z21" s="90">
        <f>IFERROR(Tabla26[[#This Row],[Demanda Máxima 2024 '[MVA']]]*Tabla26[[#This Row],[Tasa 2025]]+Tabla26[[#This Row],[Requerimientos de Suministro 2025 '[MVA']]]+Tabla26[[#This Row],[Transferencias de Carga 2025 '[MVA']]],0)</f>
        <v>0</v>
      </c>
      <c r="AA21" s="90">
        <f>IFERROR(Tabla26[[#This Row],[Demanda Alim 2025 '[MVA'] SP]]*Tabla26[[#This Row],[Tasa 2026]]+Tabla26[[#This Row],[Requerimientos de Suministro 2026 '[MVA']]]+Tabla26[[#This Row],[Transferencias de Carga 2026 '[MVA']]],0)</f>
        <v>0</v>
      </c>
      <c r="AB21" s="90">
        <f>IFERROR(Tabla26[[#This Row],[Demanda Alim 2026 '[MVA'] SP]]*Tabla26[[#This Row],[Tasa 2027]]+Tabla26[[#This Row],[Requerimientos de Suministro 2027 '[MVA']]]+Tabla26[[#This Row],[Transferencias de Carga 2027 '[MVA']]],0)</f>
        <v>0</v>
      </c>
      <c r="AC21" s="90">
        <f>IFERROR(Tabla26[[#This Row],[Demanda Alim 2026 '[MVA'] SP]]*Tabla26[[#This Row],[Tasa 2027]]+Tabla26[[#This Row],[Requerimientos de Suministro 2027 '[MVA']]]+Tabla26[[#This Row],[Transferencias de Carga 2027 '[MVA']]],0)</f>
        <v>0</v>
      </c>
      <c r="AD21" s="90">
        <f>IFERROR(Tabla26[[#This Row],[Demanda Alim 2027 '[MVA'] SP]]*Tabla26[[#This Row],[Tasa 2028]]+Tabla26[[#This Row],[Requerimientos de Suministro 2028 '[MVA']]]+Tabla26[[#This Row],[Transferencias de Carga 2028 '[MVA']]],0)</f>
        <v>0</v>
      </c>
      <c r="AE21" s="90">
        <f>IFERROR(Tabla26[[#This Row],[Demanda Alim 2027 '[MVA'] SP]]*Tabla26[[#This Row],[Tasa 2028]]+Tabla26[[#This Row],[Requerimientos de Suministro 2028 '[MVA']]]+Tabla26[[#This Row],[Transferencias de Carga 2028 '[MVA']]],0)</f>
        <v>0</v>
      </c>
      <c r="AF21" s="91">
        <f t="shared" si="0"/>
        <v>0</v>
      </c>
      <c r="AG21" s="91">
        <f t="shared" si="7"/>
        <v>0</v>
      </c>
      <c r="AH21" s="91">
        <f t="shared" si="8"/>
        <v>0</v>
      </c>
      <c r="AI21" s="91">
        <f t="shared" si="9"/>
        <v>0</v>
      </c>
      <c r="AJ21" s="91">
        <f t="shared" si="10"/>
        <v>0</v>
      </c>
      <c r="AK21" s="91">
        <f t="shared" si="11"/>
        <v>0</v>
      </c>
      <c r="AL21" s="91">
        <f t="shared" si="12"/>
        <v>0</v>
      </c>
    </row>
    <row r="22" spans="2:38" x14ac:dyDescent="0.25">
      <c r="B22" s="144" t="s">
        <v>121</v>
      </c>
      <c r="C22" s="10"/>
      <c r="D22" s="10"/>
      <c r="E22" s="138"/>
      <c r="F22" s="10"/>
      <c r="G22" s="10"/>
      <c r="H22" s="10"/>
      <c r="I22" s="10"/>
      <c r="J22" s="10"/>
      <c r="K22" s="10"/>
      <c r="L22" s="10"/>
      <c r="M22" s="10"/>
      <c r="N22" s="10"/>
      <c r="O22" s="10"/>
      <c r="P22" s="10"/>
      <c r="Q22" s="10"/>
      <c r="R22" s="10"/>
      <c r="S22" s="10"/>
      <c r="T22" s="10"/>
      <c r="U22" s="10"/>
      <c r="V22" s="10"/>
      <c r="W22" s="10"/>
      <c r="X22" s="10"/>
      <c r="Y22" s="10"/>
      <c r="Z22" s="90">
        <f>IFERROR(Tabla26[[#This Row],[Demanda Máxima 2024 '[MVA']]]*Tabla26[[#This Row],[Tasa 2025]]+Tabla26[[#This Row],[Requerimientos de Suministro 2025 '[MVA']]]+Tabla26[[#This Row],[Transferencias de Carga 2025 '[MVA']]],0)</f>
        <v>0</v>
      </c>
      <c r="AA22" s="90">
        <f>IFERROR(Tabla26[[#This Row],[Demanda Alim 2025 '[MVA'] SP]]*Tabla26[[#This Row],[Tasa 2026]]+Tabla26[[#This Row],[Requerimientos de Suministro 2026 '[MVA']]]+Tabla26[[#This Row],[Transferencias de Carga 2026 '[MVA']]],0)</f>
        <v>0</v>
      </c>
      <c r="AB22" s="90">
        <f>IFERROR(Tabla26[[#This Row],[Demanda Alim 2026 '[MVA'] SP]]*Tabla26[[#This Row],[Tasa 2027]]+Tabla26[[#This Row],[Requerimientos de Suministro 2027 '[MVA']]]+Tabla26[[#This Row],[Transferencias de Carga 2027 '[MVA']]],0)</f>
        <v>0</v>
      </c>
      <c r="AC22" s="90">
        <f>IFERROR(Tabla26[[#This Row],[Demanda Alim 2026 '[MVA'] SP]]*Tabla26[[#This Row],[Tasa 2027]]+Tabla26[[#This Row],[Requerimientos de Suministro 2027 '[MVA']]]+Tabla26[[#This Row],[Transferencias de Carga 2027 '[MVA']]],0)</f>
        <v>0</v>
      </c>
      <c r="AD22" s="90">
        <f>IFERROR(Tabla26[[#This Row],[Demanda Alim 2027 '[MVA'] SP]]*Tabla26[[#This Row],[Tasa 2028]]+Tabla26[[#This Row],[Requerimientos de Suministro 2028 '[MVA']]]+Tabla26[[#This Row],[Transferencias de Carga 2028 '[MVA']]],0)</f>
        <v>0</v>
      </c>
      <c r="AE22" s="90">
        <f>IFERROR(Tabla26[[#This Row],[Demanda Alim 2027 '[MVA'] SP]]*Tabla26[[#This Row],[Tasa 2028]]+Tabla26[[#This Row],[Requerimientos de Suministro 2028 '[MVA']]]+Tabla26[[#This Row],[Transferencias de Carga 2028 '[MVA']]],0)</f>
        <v>0</v>
      </c>
      <c r="AF22" s="91">
        <f t="shared" si="0"/>
        <v>0</v>
      </c>
      <c r="AG22" s="91">
        <f t="shared" si="7"/>
        <v>0</v>
      </c>
      <c r="AH22" s="91">
        <f t="shared" si="8"/>
        <v>0</v>
      </c>
      <c r="AI22" s="91">
        <f t="shared" si="9"/>
        <v>0</v>
      </c>
      <c r="AJ22" s="91">
        <f t="shared" si="10"/>
        <v>0</v>
      </c>
      <c r="AK22" s="91">
        <f t="shared" si="11"/>
        <v>0</v>
      </c>
      <c r="AL22" s="91">
        <f t="shared" si="12"/>
        <v>0</v>
      </c>
    </row>
    <row r="23" spans="2:38" x14ac:dyDescent="0.25">
      <c r="B23" s="144" t="s">
        <v>121</v>
      </c>
      <c r="C23" s="10"/>
      <c r="D23" s="10"/>
      <c r="E23" s="138"/>
      <c r="F23" s="10"/>
      <c r="G23" s="10"/>
      <c r="H23" s="10"/>
      <c r="I23" s="10"/>
      <c r="J23" s="10"/>
      <c r="K23" s="10"/>
      <c r="L23" s="10"/>
      <c r="M23" s="10"/>
      <c r="N23" s="10"/>
      <c r="O23" s="10"/>
      <c r="P23" s="10"/>
      <c r="Q23" s="10"/>
      <c r="R23" s="10"/>
      <c r="S23" s="10"/>
      <c r="T23" s="10"/>
      <c r="U23" s="10"/>
      <c r="V23" s="10"/>
      <c r="W23" s="10"/>
      <c r="X23" s="10"/>
      <c r="Y23" s="10"/>
      <c r="Z23" s="90">
        <f>IFERROR(Tabla26[[#This Row],[Demanda Máxima 2024 '[MVA']]]*Tabla26[[#This Row],[Tasa 2025]]+Tabla26[[#This Row],[Requerimientos de Suministro 2025 '[MVA']]]+Tabla26[[#This Row],[Transferencias de Carga 2025 '[MVA']]],0)</f>
        <v>0</v>
      </c>
      <c r="AA23" s="90">
        <f>IFERROR(Tabla26[[#This Row],[Demanda Alim 2025 '[MVA'] SP]]*Tabla26[[#This Row],[Tasa 2026]]+Tabla26[[#This Row],[Requerimientos de Suministro 2026 '[MVA']]]+Tabla26[[#This Row],[Transferencias de Carga 2026 '[MVA']]],0)</f>
        <v>0</v>
      </c>
      <c r="AB23" s="90">
        <f>IFERROR(Tabla26[[#This Row],[Demanda Alim 2026 '[MVA'] SP]]*Tabla26[[#This Row],[Tasa 2027]]+Tabla26[[#This Row],[Requerimientos de Suministro 2027 '[MVA']]]+Tabla26[[#This Row],[Transferencias de Carga 2027 '[MVA']]],0)</f>
        <v>0</v>
      </c>
      <c r="AC23" s="90">
        <f>IFERROR(Tabla26[[#This Row],[Demanda Alim 2026 '[MVA'] SP]]*Tabla26[[#This Row],[Tasa 2027]]+Tabla26[[#This Row],[Requerimientos de Suministro 2027 '[MVA']]]+Tabla26[[#This Row],[Transferencias de Carga 2027 '[MVA']]],0)</f>
        <v>0</v>
      </c>
      <c r="AD23" s="90">
        <f>IFERROR(Tabla26[[#This Row],[Demanda Alim 2027 '[MVA'] SP]]*Tabla26[[#This Row],[Tasa 2028]]+Tabla26[[#This Row],[Requerimientos de Suministro 2028 '[MVA']]]+Tabla26[[#This Row],[Transferencias de Carga 2028 '[MVA']]],0)</f>
        <v>0</v>
      </c>
      <c r="AE23" s="90">
        <f>IFERROR(Tabla26[[#This Row],[Demanda Alim 2027 '[MVA'] SP]]*Tabla26[[#This Row],[Tasa 2028]]+Tabla26[[#This Row],[Requerimientos de Suministro 2028 '[MVA']]]+Tabla26[[#This Row],[Transferencias de Carga 2028 '[MVA']]],0)</f>
        <v>0</v>
      </c>
      <c r="AF23" s="91">
        <f t="shared" si="0"/>
        <v>0</v>
      </c>
      <c r="AG23" s="91">
        <f t="shared" si="7"/>
        <v>0</v>
      </c>
      <c r="AH23" s="91">
        <f t="shared" si="8"/>
        <v>0</v>
      </c>
      <c r="AI23" s="91">
        <f t="shared" si="9"/>
        <v>0</v>
      </c>
      <c r="AJ23" s="91">
        <f t="shared" si="10"/>
        <v>0</v>
      </c>
      <c r="AK23" s="91">
        <f t="shared" si="11"/>
        <v>0</v>
      </c>
      <c r="AL23" s="91">
        <f t="shared" si="12"/>
        <v>0</v>
      </c>
    </row>
    <row r="24" spans="2:38" x14ac:dyDescent="0.25">
      <c r="B24" s="144" t="s">
        <v>121</v>
      </c>
      <c r="C24" s="10"/>
      <c r="D24" s="10"/>
      <c r="E24" s="138"/>
      <c r="F24" s="10"/>
      <c r="G24" s="10"/>
      <c r="H24" s="10"/>
      <c r="I24" s="10"/>
      <c r="J24" s="10"/>
      <c r="K24" s="10"/>
      <c r="L24" s="10"/>
      <c r="M24" s="10"/>
      <c r="N24" s="10"/>
      <c r="O24" s="10"/>
      <c r="P24" s="10"/>
      <c r="Q24" s="10"/>
      <c r="R24" s="10"/>
      <c r="S24" s="10"/>
      <c r="T24" s="10"/>
      <c r="U24" s="10"/>
      <c r="V24" s="10"/>
      <c r="W24" s="10"/>
      <c r="X24" s="10"/>
      <c r="Y24" s="10"/>
      <c r="Z24" s="90">
        <f>IFERROR(Tabla26[[#This Row],[Demanda Máxima 2024 '[MVA']]]*Tabla26[[#This Row],[Tasa 2025]]+Tabla26[[#This Row],[Requerimientos de Suministro 2025 '[MVA']]]+Tabla26[[#This Row],[Transferencias de Carga 2025 '[MVA']]],0)</f>
        <v>0</v>
      </c>
      <c r="AA24" s="90">
        <f>IFERROR(Tabla26[[#This Row],[Demanda Alim 2025 '[MVA'] SP]]*Tabla26[[#This Row],[Tasa 2026]]+Tabla26[[#This Row],[Requerimientos de Suministro 2026 '[MVA']]]+Tabla26[[#This Row],[Transferencias de Carga 2026 '[MVA']]],0)</f>
        <v>0</v>
      </c>
      <c r="AB24" s="90">
        <f>IFERROR(Tabla26[[#This Row],[Demanda Alim 2026 '[MVA'] SP]]*Tabla26[[#This Row],[Tasa 2027]]+Tabla26[[#This Row],[Requerimientos de Suministro 2027 '[MVA']]]+Tabla26[[#This Row],[Transferencias de Carga 2027 '[MVA']]],0)</f>
        <v>0</v>
      </c>
      <c r="AC24" s="90">
        <f>IFERROR(Tabla26[[#This Row],[Demanda Alim 2026 '[MVA'] SP]]*Tabla26[[#This Row],[Tasa 2027]]+Tabla26[[#This Row],[Requerimientos de Suministro 2027 '[MVA']]]+Tabla26[[#This Row],[Transferencias de Carga 2027 '[MVA']]],0)</f>
        <v>0</v>
      </c>
      <c r="AD24" s="90">
        <f>IFERROR(Tabla26[[#This Row],[Demanda Alim 2027 '[MVA'] SP]]*Tabla26[[#This Row],[Tasa 2028]]+Tabla26[[#This Row],[Requerimientos de Suministro 2028 '[MVA']]]+Tabla26[[#This Row],[Transferencias de Carga 2028 '[MVA']]],0)</f>
        <v>0</v>
      </c>
      <c r="AE24" s="90">
        <f>IFERROR(Tabla26[[#This Row],[Demanda Alim 2027 '[MVA'] SP]]*Tabla26[[#This Row],[Tasa 2028]]+Tabla26[[#This Row],[Requerimientos de Suministro 2028 '[MVA']]]+Tabla26[[#This Row],[Transferencias de Carga 2028 '[MVA']]],0)</f>
        <v>0</v>
      </c>
      <c r="AF24" s="91">
        <f t="shared" si="0"/>
        <v>0</v>
      </c>
      <c r="AG24" s="91">
        <f t="shared" si="7"/>
        <v>0</v>
      </c>
      <c r="AH24" s="91">
        <f t="shared" si="8"/>
        <v>0</v>
      </c>
      <c r="AI24" s="91">
        <f t="shared" si="9"/>
        <v>0</v>
      </c>
      <c r="AJ24" s="91">
        <f t="shared" si="10"/>
        <v>0</v>
      </c>
      <c r="AK24" s="91">
        <f t="shared" si="11"/>
        <v>0</v>
      </c>
      <c r="AL24" s="91">
        <f t="shared" si="12"/>
        <v>0</v>
      </c>
    </row>
    <row r="25" spans="2:38" x14ac:dyDescent="0.25">
      <c r="B25" s="144" t="s">
        <v>121</v>
      </c>
      <c r="C25" s="10"/>
      <c r="D25" s="10"/>
      <c r="E25" s="138"/>
      <c r="F25" s="10"/>
      <c r="G25" s="10"/>
      <c r="H25" s="10"/>
      <c r="I25" s="10"/>
      <c r="J25" s="10"/>
      <c r="K25" s="10"/>
      <c r="L25" s="10"/>
      <c r="M25" s="10"/>
      <c r="N25" s="10"/>
      <c r="O25" s="10"/>
      <c r="P25" s="10"/>
      <c r="Q25" s="10"/>
      <c r="R25" s="10"/>
      <c r="S25" s="10"/>
      <c r="T25" s="10"/>
      <c r="U25" s="10"/>
      <c r="V25" s="10"/>
      <c r="W25" s="10"/>
      <c r="X25" s="10"/>
      <c r="Y25" s="10"/>
      <c r="Z25" s="90">
        <f>IFERROR(Tabla26[[#This Row],[Demanda Máxima 2024 '[MVA']]]*Tabla26[[#This Row],[Tasa 2025]]+Tabla26[[#This Row],[Requerimientos de Suministro 2025 '[MVA']]]+Tabla26[[#This Row],[Transferencias de Carga 2025 '[MVA']]],0)</f>
        <v>0</v>
      </c>
      <c r="AA25" s="90">
        <f>IFERROR(Tabla26[[#This Row],[Demanda Alim 2025 '[MVA'] SP]]*Tabla26[[#This Row],[Tasa 2026]]+Tabla26[[#This Row],[Requerimientos de Suministro 2026 '[MVA']]]+Tabla26[[#This Row],[Transferencias de Carga 2026 '[MVA']]],0)</f>
        <v>0</v>
      </c>
      <c r="AB25" s="90">
        <f>IFERROR(Tabla26[[#This Row],[Demanda Alim 2026 '[MVA'] SP]]*Tabla26[[#This Row],[Tasa 2027]]+Tabla26[[#This Row],[Requerimientos de Suministro 2027 '[MVA']]]+Tabla26[[#This Row],[Transferencias de Carga 2027 '[MVA']]],0)</f>
        <v>0</v>
      </c>
      <c r="AC25" s="90">
        <f>IFERROR(Tabla26[[#This Row],[Demanda Alim 2026 '[MVA'] SP]]*Tabla26[[#This Row],[Tasa 2027]]+Tabla26[[#This Row],[Requerimientos de Suministro 2027 '[MVA']]]+Tabla26[[#This Row],[Transferencias de Carga 2027 '[MVA']]],0)</f>
        <v>0</v>
      </c>
      <c r="AD25" s="90">
        <f>IFERROR(Tabla26[[#This Row],[Demanda Alim 2027 '[MVA'] SP]]*Tabla26[[#This Row],[Tasa 2028]]+Tabla26[[#This Row],[Requerimientos de Suministro 2028 '[MVA']]]+Tabla26[[#This Row],[Transferencias de Carga 2028 '[MVA']]],0)</f>
        <v>0</v>
      </c>
      <c r="AE25" s="90">
        <f>IFERROR(Tabla26[[#This Row],[Demanda Alim 2027 '[MVA'] SP]]*Tabla26[[#This Row],[Tasa 2028]]+Tabla26[[#This Row],[Requerimientos de Suministro 2028 '[MVA']]]+Tabla26[[#This Row],[Transferencias de Carga 2028 '[MVA']]],0)</f>
        <v>0</v>
      </c>
      <c r="AF25" s="91">
        <f t="shared" si="0"/>
        <v>0</v>
      </c>
      <c r="AG25" s="91">
        <f t="shared" si="7"/>
        <v>0</v>
      </c>
      <c r="AH25" s="91">
        <f t="shared" si="8"/>
        <v>0</v>
      </c>
      <c r="AI25" s="91">
        <f t="shared" si="9"/>
        <v>0</v>
      </c>
      <c r="AJ25" s="91">
        <f t="shared" si="10"/>
        <v>0</v>
      </c>
      <c r="AK25" s="91">
        <f t="shared" si="11"/>
        <v>0</v>
      </c>
      <c r="AL25" s="91">
        <f t="shared" si="12"/>
        <v>0</v>
      </c>
    </row>
    <row r="26" spans="2:38" x14ac:dyDescent="0.25">
      <c r="B26" s="144" t="s">
        <v>121</v>
      </c>
      <c r="C26" s="10"/>
      <c r="D26" s="10"/>
      <c r="E26" s="138"/>
      <c r="F26" s="10"/>
      <c r="G26" s="10"/>
      <c r="H26" s="10"/>
      <c r="I26" s="10"/>
      <c r="J26" s="10"/>
      <c r="K26" s="10"/>
      <c r="L26" s="10"/>
      <c r="M26" s="10"/>
      <c r="N26" s="10"/>
      <c r="O26" s="10"/>
      <c r="P26" s="10"/>
      <c r="Q26" s="10"/>
      <c r="R26" s="10"/>
      <c r="S26" s="10"/>
      <c r="T26" s="10"/>
      <c r="U26" s="10"/>
      <c r="V26" s="10"/>
      <c r="W26" s="10"/>
      <c r="X26" s="10"/>
      <c r="Y26" s="10"/>
      <c r="Z26" s="90">
        <f>IFERROR(Tabla26[[#This Row],[Demanda Máxima 2024 '[MVA']]]*Tabla26[[#This Row],[Tasa 2025]]+Tabla26[[#This Row],[Requerimientos de Suministro 2025 '[MVA']]]+Tabla26[[#This Row],[Transferencias de Carga 2025 '[MVA']]],0)</f>
        <v>0</v>
      </c>
      <c r="AA26" s="90">
        <f>IFERROR(Tabla26[[#This Row],[Demanda Alim 2025 '[MVA'] SP]]*Tabla26[[#This Row],[Tasa 2026]]+Tabla26[[#This Row],[Requerimientos de Suministro 2026 '[MVA']]]+Tabla26[[#This Row],[Transferencias de Carga 2026 '[MVA']]],0)</f>
        <v>0</v>
      </c>
      <c r="AB26" s="90">
        <f>IFERROR(Tabla26[[#This Row],[Demanda Alim 2026 '[MVA'] SP]]*Tabla26[[#This Row],[Tasa 2027]]+Tabla26[[#This Row],[Requerimientos de Suministro 2027 '[MVA']]]+Tabla26[[#This Row],[Transferencias de Carga 2027 '[MVA']]],0)</f>
        <v>0</v>
      </c>
      <c r="AC26" s="90">
        <f>IFERROR(Tabla26[[#This Row],[Demanda Alim 2026 '[MVA'] SP]]*Tabla26[[#This Row],[Tasa 2027]]+Tabla26[[#This Row],[Requerimientos de Suministro 2027 '[MVA']]]+Tabla26[[#This Row],[Transferencias de Carga 2027 '[MVA']]],0)</f>
        <v>0</v>
      </c>
      <c r="AD26" s="90">
        <f>IFERROR(Tabla26[[#This Row],[Demanda Alim 2027 '[MVA'] SP]]*Tabla26[[#This Row],[Tasa 2028]]+Tabla26[[#This Row],[Requerimientos de Suministro 2028 '[MVA']]]+Tabla26[[#This Row],[Transferencias de Carga 2028 '[MVA']]],0)</f>
        <v>0</v>
      </c>
      <c r="AE26" s="90">
        <f>IFERROR(Tabla26[[#This Row],[Demanda Alim 2027 '[MVA'] SP]]*Tabla26[[#This Row],[Tasa 2028]]+Tabla26[[#This Row],[Requerimientos de Suministro 2028 '[MVA']]]+Tabla26[[#This Row],[Transferencias de Carga 2028 '[MVA']]],0)</f>
        <v>0</v>
      </c>
      <c r="AF26" s="91">
        <f t="shared" si="0"/>
        <v>0</v>
      </c>
      <c r="AG26" s="91">
        <f t="shared" si="7"/>
        <v>0</v>
      </c>
      <c r="AH26" s="91">
        <f t="shared" si="8"/>
        <v>0</v>
      </c>
      <c r="AI26" s="91">
        <f t="shared" si="9"/>
        <v>0</v>
      </c>
      <c r="AJ26" s="91">
        <f t="shared" si="10"/>
        <v>0</v>
      </c>
      <c r="AK26" s="91">
        <f t="shared" si="11"/>
        <v>0</v>
      </c>
      <c r="AL26" s="91">
        <f t="shared" si="12"/>
        <v>0</v>
      </c>
    </row>
    <row r="27" spans="2:38" x14ac:dyDescent="0.25">
      <c r="B27" s="144" t="s">
        <v>121</v>
      </c>
      <c r="C27" s="10"/>
      <c r="D27" s="10"/>
      <c r="E27" s="138"/>
      <c r="F27" s="10"/>
      <c r="G27" s="10"/>
      <c r="H27" s="10"/>
      <c r="I27" s="10"/>
      <c r="J27" s="10"/>
      <c r="K27" s="10"/>
      <c r="L27" s="10"/>
      <c r="M27" s="10"/>
      <c r="N27" s="10"/>
      <c r="O27" s="10"/>
      <c r="P27" s="10"/>
      <c r="Q27" s="10"/>
      <c r="R27" s="10"/>
      <c r="S27" s="10"/>
      <c r="T27" s="10"/>
      <c r="U27" s="10"/>
      <c r="V27" s="10"/>
      <c r="W27" s="10"/>
      <c r="X27" s="10"/>
      <c r="Y27" s="10"/>
      <c r="Z27" s="90">
        <f>IFERROR(Tabla26[[#This Row],[Demanda Máxima 2024 '[MVA']]]*Tabla26[[#This Row],[Tasa 2025]]+Tabla26[[#This Row],[Requerimientos de Suministro 2025 '[MVA']]]+Tabla26[[#This Row],[Transferencias de Carga 2025 '[MVA']]],0)</f>
        <v>0</v>
      </c>
      <c r="AA27" s="90">
        <f>IFERROR(Tabla26[[#This Row],[Demanda Alim 2025 '[MVA'] SP]]*Tabla26[[#This Row],[Tasa 2026]]+Tabla26[[#This Row],[Requerimientos de Suministro 2026 '[MVA']]]+Tabla26[[#This Row],[Transferencias de Carga 2026 '[MVA']]],0)</f>
        <v>0</v>
      </c>
      <c r="AB27" s="90">
        <f>IFERROR(Tabla26[[#This Row],[Demanda Alim 2026 '[MVA'] SP]]*Tabla26[[#This Row],[Tasa 2027]]+Tabla26[[#This Row],[Requerimientos de Suministro 2027 '[MVA']]]+Tabla26[[#This Row],[Transferencias de Carga 2027 '[MVA']]],0)</f>
        <v>0</v>
      </c>
      <c r="AC27" s="90">
        <f>IFERROR(Tabla26[[#This Row],[Demanda Alim 2026 '[MVA'] SP]]*Tabla26[[#This Row],[Tasa 2027]]+Tabla26[[#This Row],[Requerimientos de Suministro 2027 '[MVA']]]+Tabla26[[#This Row],[Transferencias de Carga 2027 '[MVA']]],0)</f>
        <v>0</v>
      </c>
      <c r="AD27" s="90">
        <f>IFERROR(Tabla26[[#This Row],[Demanda Alim 2027 '[MVA'] SP]]*Tabla26[[#This Row],[Tasa 2028]]+Tabla26[[#This Row],[Requerimientos de Suministro 2028 '[MVA']]]+Tabla26[[#This Row],[Transferencias de Carga 2028 '[MVA']]],0)</f>
        <v>0</v>
      </c>
      <c r="AE27" s="90">
        <f>IFERROR(Tabla26[[#This Row],[Demanda Alim 2027 '[MVA'] SP]]*Tabla26[[#This Row],[Tasa 2028]]+Tabla26[[#This Row],[Requerimientos de Suministro 2028 '[MVA']]]+Tabla26[[#This Row],[Transferencias de Carga 2028 '[MVA']]],0)</f>
        <v>0</v>
      </c>
      <c r="AF27" s="91">
        <f t="shared" si="0"/>
        <v>0</v>
      </c>
      <c r="AG27" s="91">
        <f t="shared" si="7"/>
        <v>0</v>
      </c>
      <c r="AH27" s="91">
        <f t="shared" si="8"/>
        <v>0</v>
      </c>
      <c r="AI27" s="91">
        <f t="shared" si="9"/>
        <v>0</v>
      </c>
      <c r="AJ27" s="91">
        <f t="shared" si="10"/>
        <v>0</v>
      </c>
      <c r="AK27" s="91">
        <f t="shared" si="11"/>
        <v>0</v>
      </c>
      <c r="AL27" s="91">
        <f t="shared" si="12"/>
        <v>0</v>
      </c>
    </row>
    <row r="28" spans="2:38" x14ac:dyDescent="0.25">
      <c r="B28" s="144" t="s">
        <v>121</v>
      </c>
      <c r="C28" s="10"/>
      <c r="D28" s="10"/>
      <c r="E28" s="138"/>
      <c r="F28" s="10"/>
      <c r="G28" s="10"/>
      <c r="H28" s="10"/>
      <c r="I28" s="10"/>
      <c r="J28" s="10"/>
      <c r="K28" s="10"/>
      <c r="L28" s="10"/>
      <c r="M28" s="10"/>
      <c r="N28" s="10"/>
      <c r="O28" s="10"/>
      <c r="P28" s="10"/>
      <c r="Q28" s="10"/>
      <c r="R28" s="10"/>
      <c r="S28" s="10"/>
      <c r="T28" s="10"/>
      <c r="U28" s="10"/>
      <c r="V28" s="10"/>
      <c r="W28" s="10"/>
      <c r="X28" s="10"/>
      <c r="Y28" s="10"/>
      <c r="Z28" s="90">
        <f>IFERROR(Tabla26[[#This Row],[Demanda Máxima 2024 '[MVA']]]*Tabla26[[#This Row],[Tasa 2025]]+Tabla26[[#This Row],[Requerimientos de Suministro 2025 '[MVA']]]+Tabla26[[#This Row],[Transferencias de Carga 2025 '[MVA']]],0)</f>
        <v>0</v>
      </c>
      <c r="AA28" s="90">
        <f>IFERROR(Tabla26[[#This Row],[Demanda Alim 2025 '[MVA'] SP]]*Tabla26[[#This Row],[Tasa 2026]]+Tabla26[[#This Row],[Requerimientos de Suministro 2026 '[MVA']]]+Tabla26[[#This Row],[Transferencias de Carga 2026 '[MVA']]],0)</f>
        <v>0</v>
      </c>
      <c r="AB28" s="90">
        <f>IFERROR(Tabla26[[#This Row],[Demanda Alim 2026 '[MVA'] SP]]*Tabla26[[#This Row],[Tasa 2027]]+Tabla26[[#This Row],[Requerimientos de Suministro 2027 '[MVA']]]+Tabla26[[#This Row],[Transferencias de Carga 2027 '[MVA']]],0)</f>
        <v>0</v>
      </c>
      <c r="AC28" s="90">
        <f>IFERROR(Tabla26[[#This Row],[Demanda Alim 2026 '[MVA'] SP]]*Tabla26[[#This Row],[Tasa 2027]]+Tabla26[[#This Row],[Requerimientos de Suministro 2027 '[MVA']]]+Tabla26[[#This Row],[Transferencias de Carga 2027 '[MVA']]],0)</f>
        <v>0</v>
      </c>
      <c r="AD28" s="90">
        <f>IFERROR(Tabla26[[#This Row],[Demanda Alim 2027 '[MVA'] SP]]*Tabla26[[#This Row],[Tasa 2028]]+Tabla26[[#This Row],[Requerimientos de Suministro 2028 '[MVA']]]+Tabla26[[#This Row],[Transferencias de Carga 2028 '[MVA']]],0)</f>
        <v>0</v>
      </c>
      <c r="AE28" s="90">
        <f>IFERROR(Tabla26[[#This Row],[Demanda Alim 2027 '[MVA'] SP]]*Tabla26[[#This Row],[Tasa 2028]]+Tabla26[[#This Row],[Requerimientos de Suministro 2028 '[MVA']]]+Tabla26[[#This Row],[Transferencias de Carga 2028 '[MVA']]],0)</f>
        <v>0</v>
      </c>
      <c r="AF28" s="91">
        <f t="shared" si="0"/>
        <v>0</v>
      </c>
      <c r="AG28" s="91">
        <f t="shared" si="7"/>
        <v>0</v>
      </c>
      <c r="AH28" s="91">
        <f t="shared" si="8"/>
        <v>0</v>
      </c>
      <c r="AI28" s="91">
        <f t="shared" si="9"/>
        <v>0</v>
      </c>
      <c r="AJ28" s="91">
        <f t="shared" si="10"/>
        <v>0</v>
      </c>
      <c r="AK28" s="91">
        <f t="shared" si="11"/>
        <v>0</v>
      </c>
      <c r="AL28" s="91">
        <f t="shared" si="12"/>
        <v>0</v>
      </c>
    </row>
    <row r="29" spans="2:38" x14ac:dyDescent="0.25">
      <c r="B29" s="144" t="s">
        <v>121</v>
      </c>
      <c r="C29" s="10"/>
      <c r="D29" s="10"/>
      <c r="E29" s="138"/>
      <c r="F29" s="10"/>
      <c r="G29" s="10"/>
      <c r="H29" s="10"/>
      <c r="I29" s="10"/>
      <c r="J29" s="10"/>
      <c r="K29" s="10"/>
      <c r="L29" s="10"/>
      <c r="M29" s="10"/>
      <c r="N29" s="10"/>
      <c r="O29" s="10"/>
      <c r="P29" s="10"/>
      <c r="Q29" s="10"/>
      <c r="R29" s="10"/>
      <c r="S29" s="10"/>
      <c r="T29" s="10"/>
      <c r="U29" s="10"/>
      <c r="V29" s="10"/>
      <c r="W29" s="10"/>
      <c r="X29" s="10"/>
      <c r="Y29" s="10"/>
      <c r="Z29" s="90">
        <f>IFERROR(Tabla26[[#This Row],[Demanda Máxima 2024 '[MVA']]]*Tabla26[[#This Row],[Tasa 2025]]+Tabla26[[#This Row],[Requerimientos de Suministro 2025 '[MVA']]]+Tabla26[[#This Row],[Transferencias de Carga 2025 '[MVA']]],0)</f>
        <v>0</v>
      </c>
      <c r="AA29" s="90">
        <f>IFERROR(Tabla26[[#This Row],[Demanda Alim 2025 '[MVA'] SP]]*Tabla26[[#This Row],[Tasa 2026]]+Tabla26[[#This Row],[Requerimientos de Suministro 2026 '[MVA']]]+Tabla26[[#This Row],[Transferencias de Carga 2026 '[MVA']]],0)</f>
        <v>0</v>
      </c>
      <c r="AB29" s="90">
        <f>IFERROR(Tabla26[[#This Row],[Demanda Alim 2026 '[MVA'] SP]]*Tabla26[[#This Row],[Tasa 2027]]+Tabla26[[#This Row],[Requerimientos de Suministro 2027 '[MVA']]]+Tabla26[[#This Row],[Transferencias de Carga 2027 '[MVA']]],0)</f>
        <v>0</v>
      </c>
      <c r="AC29" s="90">
        <f>IFERROR(Tabla26[[#This Row],[Demanda Alim 2026 '[MVA'] SP]]*Tabla26[[#This Row],[Tasa 2027]]+Tabla26[[#This Row],[Requerimientos de Suministro 2027 '[MVA']]]+Tabla26[[#This Row],[Transferencias de Carga 2027 '[MVA']]],0)</f>
        <v>0</v>
      </c>
      <c r="AD29" s="90">
        <f>IFERROR(Tabla26[[#This Row],[Demanda Alim 2027 '[MVA'] SP]]*Tabla26[[#This Row],[Tasa 2028]]+Tabla26[[#This Row],[Requerimientos de Suministro 2028 '[MVA']]]+Tabla26[[#This Row],[Transferencias de Carga 2028 '[MVA']]],0)</f>
        <v>0</v>
      </c>
      <c r="AE29" s="90">
        <f>IFERROR(Tabla26[[#This Row],[Demanda Alim 2027 '[MVA'] SP]]*Tabla26[[#This Row],[Tasa 2028]]+Tabla26[[#This Row],[Requerimientos de Suministro 2028 '[MVA']]]+Tabla26[[#This Row],[Transferencias de Carga 2028 '[MVA']]],0)</f>
        <v>0</v>
      </c>
      <c r="AF29" s="91">
        <f t="shared" si="0"/>
        <v>0</v>
      </c>
      <c r="AG29" s="91">
        <f t="shared" si="7"/>
        <v>0</v>
      </c>
      <c r="AH29" s="91">
        <f t="shared" si="8"/>
        <v>0</v>
      </c>
      <c r="AI29" s="91">
        <f t="shared" si="9"/>
        <v>0</v>
      </c>
      <c r="AJ29" s="91">
        <f t="shared" si="10"/>
        <v>0</v>
      </c>
      <c r="AK29" s="91">
        <f t="shared" si="11"/>
        <v>0</v>
      </c>
      <c r="AL29" s="91">
        <f t="shared" si="12"/>
        <v>0</v>
      </c>
    </row>
    <row r="30" spans="2:38" x14ac:dyDescent="0.25">
      <c r="B30" s="144" t="s">
        <v>121</v>
      </c>
      <c r="C30" s="10"/>
      <c r="D30" s="10"/>
      <c r="E30" s="138"/>
      <c r="F30" s="10"/>
      <c r="G30" s="10"/>
      <c r="H30" s="10"/>
      <c r="I30" s="10"/>
      <c r="J30" s="10"/>
      <c r="K30" s="10"/>
      <c r="L30" s="10"/>
      <c r="M30" s="10"/>
      <c r="N30" s="10"/>
      <c r="O30" s="10"/>
      <c r="P30" s="10"/>
      <c r="Q30" s="10"/>
      <c r="R30" s="10"/>
      <c r="S30" s="10"/>
      <c r="T30" s="10"/>
      <c r="U30" s="10"/>
      <c r="V30" s="10"/>
      <c r="W30" s="10"/>
      <c r="X30" s="10"/>
      <c r="Y30" s="10"/>
      <c r="Z30" s="90">
        <f>IFERROR(Tabla26[[#This Row],[Demanda Máxima 2024 '[MVA']]]*Tabla26[[#This Row],[Tasa 2025]]+Tabla26[[#This Row],[Requerimientos de Suministro 2025 '[MVA']]]+Tabla26[[#This Row],[Transferencias de Carga 2025 '[MVA']]],0)</f>
        <v>0</v>
      </c>
      <c r="AA30" s="90">
        <f>IFERROR(Tabla26[[#This Row],[Demanda Alim 2025 '[MVA'] SP]]*Tabla26[[#This Row],[Tasa 2026]]+Tabla26[[#This Row],[Requerimientos de Suministro 2026 '[MVA']]]+Tabla26[[#This Row],[Transferencias de Carga 2026 '[MVA']]],0)</f>
        <v>0</v>
      </c>
      <c r="AB30" s="90">
        <f>IFERROR(Tabla26[[#This Row],[Demanda Alim 2026 '[MVA'] SP]]*Tabla26[[#This Row],[Tasa 2027]]+Tabla26[[#This Row],[Requerimientos de Suministro 2027 '[MVA']]]+Tabla26[[#This Row],[Transferencias de Carga 2027 '[MVA']]],0)</f>
        <v>0</v>
      </c>
      <c r="AC30" s="90">
        <f>IFERROR(Tabla26[[#This Row],[Demanda Alim 2026 '[MVA'] SP]]*Tabla26[[#This Row],[Tasa 2027]]+Tabla26[[#This Row],[Requerimientos de Suministro 2027 '[MVA']]]+Tabla26[[#This Row],[Transferencias de Carga 2027 '[MVA']]],0)</f>
        <v>0</v>
      </c>
      <c r="AD30" s="90">
        <f>IFERROR(Tabla26[[#This Row],[Demanda Alim 2027 '[MVA'] SP]]*Tabla26[[#This Row],[Tasa 2028]]+Tabla26[[#This Row],[Requerimientos de Suministro 2028 '[MVA']]]+Tabla26[[#This Row],[Transferencias de Carga 2028 '[MVA']]],0)</f>
        <v>0</v>
      </c>
      <c r="AE30" s="90">
        <f>IFERROR(Tabla26[[#This Row],[Demanda Alim 2027 '[MVA'] SP]]*Tabla26[[#This Row],[Tasa 2028]]+Tabla26[[#This Row],[Requerimientos de Suministro 2028 '[MVA']]]+Tabla26[[#This Row],[Transferencias de Carga 2028 '[MVA']]],0)</f>
        <v>0</v>
      </c>
      <c r="AF30" s="91">
        <f t="shared" si="0"/>
        <v>0</v>
      </c>
      <c r="AG30" s="91">
        <f t="shared" si="7"/>
        <v>0</v>
      </c>
      <c r="AH30" s="91">
        <f t="shared" si="8"/>
        <v>0</v>
      </c>
      <c r="AI30" s="91">
        <f t="shared" si="9"/>
        <v>0</v>
      </c>
      <c r="AJ30" s="91">
        <f t="shared" si="10"/>
        <v>0</v>
      </c>
      <c r="AK30" s="91">
        <f t="shared" si="11"/>
        <v>0</v>
      </c>
      <c r="AL30" s="91">
        <f t="shared" si="12"/>
        <v>0</v>
      </c>
    </row>
    <row r="31" spans="2:38" x14ac:dyDescent="0.25">
      <c r="B31" s="144" t="s">
        <v>121</v>
      </c>
      <c r="C31" s="10"/>
      <c r="D31" s="10"/>
      <c r="E31" s="138"/>
      <c r="F31" s="10"/>
      <c r="G31" s="10"/>
      <c r="H31" s="10"/>
      <c r="I31" s="10"/>
      <c r="J31" s="10"/>
      <c r="K31" s="10"/>
      <c r="L31" s="10"/>
      <c r="M31" s="10"/>
      <c r="N31" s="10"/>
      <c r="O31" s="10"/>
      <c r="P31" s="10"/>
      <c r="Q31" s="10"/>
      <c r="R31" s="10"/>
      <c r="S31" s="10"/>
      <c r="T31" s="10"/>
      <c r="U31" s="10"/>
      <c r="V31" s="10"/>
      <c r="W31" s="10"/>
      <c r="X31" s="10"/>
      <c r="Y31" s="10"/>
      <c r="Z31" s="90">
        <f>IFERROR(Tabla26[[#This Row],[Demanda Máxima 2024 '[MVA']]]*Tabla26[[#This Row],[Tasa 2025]]+Tabla26[[#This Row],[Requerimientos de Suministro 2025 '[MVA']]]+Tabla26[[#This Row],[Transferencias de Carga 2025 '[MVA']]],0)</f>
        <v>0</v>
      </c>
      <c r="AA31" s="90">
        <f>IFERROR(Tabla26[[#This Row],[Demanda Alim 2025 '[MVA'] SP]]*Tabla26[[#This Row],[Tasa 2026]]+Tabla26[[#This Row],[Requerimientos de Suministro 2026 '[MVA']]]+Tabla26[[#This Row],[Transferencias de Carga 2026 '[MVA']]],0)</f>
        <v>0</v>
      </c>
      <c r="AB31" s="90">
        <f>IFERROR(Tabla26[[#This Row],[Demanda Alim 2026 '[MVA'] SP]]*Tabla26[[#This Row],[Tasa 2027]]+Tabla26[[#This Row],[Requerimientos de Suministro 2027 '[MVA']]]+Tabla26[[#This Row],[Transferencias de Carga 2027 '[MVA']]],0)</f>
        <v>0</v>
      </c>
      <c r="AC31" s="90">
        <f>IFERROR(Tabla26[[#This Row],[Demanda Alim 2026 '[MVA'] SP]]*Tabla26[[#This Row],[Tasa 2027]]+Tabla26[[#This Row],[Requerimientos de Suministro 2027 '[MVA']]]+Tabla26[[#This Row],[Transferencias de Carga 2027 '[MVA']]],0)</f>
        <v>0</v>
      </c>
      <c r="AD31" s="90">
        <f>IFERROR(Tabla26[[#This Row],[Demanda Alim 2027 '[MVA'] SP]]*Tabla26[[#This Row],[Tasa 2028]]+Tabla26[[#This Row],[Requerimientos de Suministro 2028 '[MVA']]]+Tabla26[[#This Row],[Transferencias de Carga 2028 '[MVA']]],0)</f>
        <v>0</v>
      </c>
      <c r="AE31" s="90">
        <f>IFERROR(Tabla26[[#This Row],[Demanda Alim 2027 '[MVA'] SP]]*Tabla26[[#This Row],[Tasa 2028]]+Tabla26[[#This Row],[Requerimientos de Suministro 2028 '[MVA']]]+Tabla26[[#This Row],[Transferencias de Carga 2028 '[MVA']]],0)</f>
        <v>0</v>
      </c>
      <c r="AF31" s="91">
        <f t="shared" si="0"/>
        <v>0</v>
      </c>
      <c r="AG31" s="91">
        <f t="shared" si="7"/>
        <v>0</v>
      </c>
      <c r="AH31" s="91">
        <f t="shared" si="8"/>
        <v>0</v>
      </c>
      <c r="AI31" s="91">
        <f t="shared" si="9"/>
        <v>0</v>
      </c>
      <c r="AJ31" s="91">
        <f t="shared" si="10"/>
        <v>0</v>
      </c>
      <c r="AK31" s="91">
        <f t="shared" si="11"/>
        <v>0</v>
      </c>
      <c r="AL31" s="91">
        <f t="shared" si="12"/>
        <v>0</v>
      </c>
    </row>
    <row r="32" spans="2:38" x14ac:dyDescent="0.25">
      <c r="B32" s="144" t="s">
        <v>121</v>
      </c>
      <c r="C32" s="10"/>
      <c r="D32" s="10"/>
      <c r="E32" s="138"/>
      <c r="F32" s="10"/>
      <c r="G32" s="10"/>
      <c r="H32" s="10"/>
      <c r="I32" s="10"/>
      <c r="J32" s="10"/>
      <c r="K32" s="10"/>
      <c r="L32" s="10"/>
      <c r="M32" s="10"/>
      <c r="N32" s="10"/>
      <c r="O32" s="10"/>
      <c r="P32" s="10"/>
      <c r="Q32" s="10"/>
      <c r="R32" s="10"/>
      <c r="S32" s="10"/>
      <c r="T32" s="10"/>
      <c r="U32" s="10"/>
      <c r="V32" s="10"/>
      <c r="W32" s="10"/>
      <c r="X32" s="10"/>
      <c r="Y32" s="10"/>
      <c r="Z32" s="90">
        <f>IFERROR(Tabla26[[#This Row],[Demanda Máxima 2024 '[MVA']]]*Tabla26[[#This Row],[Tasa 2025]]+Tabla26[[#This Row],[Requerimientos de Suministro 2025 '[MVA']]]+Tabla26[[#This Row],[Transferencias de Carga 2025 '[MVA']]],0)</f>
        <v>0</v>
      </c>
      <c r="AA32" s="90">
        <f>IFERROR(Tabla26[[#This Row],[Demanda Alim 2025 '[MVA'] SP]]*Tabla26[[#This Row],[Tasa 2026]]+Tabla26[[#This Row],[Requerimientos de Suministro 2026 '[MVA']]]+Tabla26[[#This Row],[Transferencias de Carga 2026 '[MVA']]],0)</f>
        <v>0</v>
      </c>
      <c r="AB32" s="90">
        <f>IFERROR(Tabla26[[#This Row],[Demanda Alim 2026 '[MVA'] SP]]*Tabla26[[#This Row],[Tasa 2027]]+Tabla26[[#This Row],[Requerimientos de Suministro 2027 '[MVA']]]+Tabla26[[#This Row],[Transferencias de Carga 2027 '[MVA']]],0)</f>
        <v>0</v>
      </c>
      <c r="AC32" s="90">
        <f>IFERROR(Tabla26[[#This Row],[Demanda Alim 2026 '[MVA'] SP]]*Tabla26[[#This Row],[Tasa 2027]]+Tabla26[[#This Row],[Requerimientos de Suministro 2027 '[MVA']]]+Tabla26[[#This Row],[Transferencias de Carga 2027 '[MVA']]],0)</f>
        <v>0</v>
      </c>
      <c r="AD32" s="90">
        <f>IFERROR(Tabla26[[#This Row],[Demanda Alim 2027 '[MVA'] SP]]*Tabla26[[#This Row],[Tasa 2028]]+Tabla26[[#This Row],[Requerimientos de Suministro 2028 '[MVA']]]+Tabla26[[#This Row],[Transferencias de Carga 2028 '[MVA']]],0)</f>
        <v>0</v>
      </c>
      <c r="AE32" s="90">
        <f>IFERROR(Tabla26[[#This Row],[Demanda Alim 2027 '[MVA'] SP]]*Tabla26[[#This Row],[Tasa 2028]]+Tabla26[[#This Row],[Requerimientos de Suministro 2028 '[MVA']]]+Tabla26[[#This Row],[Transferencias de Carga 2028 '[MVA']]],0)</f>
        <v>0</v>
      </c>
      <c r="AF32" s="91">
        <f t="shared" si="0"/>
        <v>0</v>
      </c>
      <c r="AG32" s="91">
        <f t="shared" si="7"/>
        <v>0</v>
      </c>
      <c r="AH32" s="91">
        <f t="shared" si="8"/>
        <v>0</v>
      </c>
      <c r="AI32" s="91">
        <f t="shared" si="9"/>
        <v>0</v>
      </c>
      <c r="AJ32" s="91">
        <f t="shared" si="10"/>
        <v>0</v>
      </c>
      <c r="AK32" s="91">
        <f t="shared" si="11"/>
        <v>0</v>
      </c>
      <c r="AL32" s="91">
        <f t="shared" si="12"/>
        <v>0</v>
      </c>
    </row>
    <row r="33" spans="2:38" x14ac:dyDescent="0.25">
      <c r="B33" s="144" t="s">
        <v>121</v>
      </c>
      <c r="C33" s="10"/>
      <c r="D33" s="10"/>
      <c r="E33" s="138"/>
      <c r="F33" s="10"/>
      <c r="G33" s="10"/>
      <c r="H33" s="10"/>
      <c r="I33" s="10"/>
      <c r="J33" s="10"/>
      <c r="K33" s="10"/>
      <c r="L33" s="10"/>
      <c r="M33" s="10"/>
      <c r="N33" s="10"/>
      <c r="O33" s="10"/>
      <c r="P33" s="10"/>
      <c r="Q33" s="10"/>
      <c r="R33" s="10"/>
      <c r="S33" s="10"/>
      <c r="T33" s="10"/>
      <c r="U33" s="10"/>
      <c r="V33" s="10"/>
      <c r="W33" s="10"/>
      <c r="X33" s="10"/>
      <c r="Y33" s="10"/>
      <c r="Z33" s="90">
        <f>IFERROR(Tabla26[[#This Row],[Demanda Máxima 2024 '[MVA']]]*Tabla26[[#This Row],[Tasa 2025]]+Tabla26[[#This Row],[Requerimientos de Suministro 2025 '[MVA']]]+Tabla26[[#This Row],[Transferencias de Carga 2025 '[MVA']]],0)</f>
        <v>0</v>
      </c>
      <c r="AA33" s="90">
        <f>IFERROR(Tabla26[[#This Row],[Demanda Alim 2025 '[MVA'] SP]]*Tabla26[[#This Row],[Tasa 2026]]+Tabla26[[#This Row],[Requerimientos de Suministro 2026 '[MVA']]]+Tabla26[[#This Row],[Transferencias de Carga 2026 '[MVA']]],0)</f>
        <v>0</v>
      </c>
      <c r="AB33" s="90">
        <f>IFERROR(Tabla26[[#This Row],[Demanda Alim 2026 '[MVA'] SP]]*Tabla26[[#This Row],[Tasa 2027]]+Tabla26[[#This Row],[Requerimientos de Suministro 2027 '[MVA']]]+Tabla26[[#This Row],[Transferencias de Carga 2027 '[MVA']]],0)</f>
        <v>0</v>
      </c>
      <c r="AC33" s="90">
        <f>IFERROR(Tabla26[[#This Row],[Demanda Alim 2026 '[MVA'] SP]]*Tabla26[[#This Row],[Tasa 2027]]+Tabla26[[#This Row],[Requerimientos de Suministro 2027 '[MVA']]]+Tabla26[[#This Row],[Transferencias de Carga 2027 '[MVA']]],0)</f>
        <v>0</v>
      </c>
      <c r="AD33" s="90">
        <f>IFERROR(Tabla26[[#This Row],[Demanda Alim 2027 '[MVA'] SP]]*Tabla26[[#This Row],[Tasa 2028]]+Tabla26[[#This Row],[Requerimientos de Suministro 2028 '[MVA']]]+Tabla26[[#This Row],[Transferencias de Carga 2028 '[MVA']]],0)</f>
        <v>0</v>
      </c>
      <c r="AE33" s="90">
        <f>IFERROR(Tabla26[[#This Row],[Demanda Alim 2027 '[MVA'] SP]]*Tabla26[[#This Row],[Tasa 2028]]+Tabla26[[#This Row],[Requerimientos de Suministro 2028 '[MVA']]]+Tabla26[[#This Row],[Transferencias de Carga 2028 '[MVA']]],0)</f>
        <v>0</v>
      </c>
      <c r="AF33" s="91">
        <f t="shared" si="0"/>
        <v>0</v>
      </c>
      <c r="AG33" s="91">
        <f t="shared" si="7"/>
        <v>0</v>
      </c>
      <c r="AH33" s="91">
        <f t="shared" si="8"/>
        <v>0</v>
      </c>
      <c r="AI33" s="91">
        <f t="shared" si="9"/>
        <v>0</v>
      </c>
      <c r="AJ33" s="91">
        <f t="shared" si="10"/>
        <v>0</v>
      </c>
      <c r="AK33" s="91">
        <f t="shared" si="11"/>
        <v>0</v>
      </c>
      <c r="AL33" s="91">
        <f t="shared" si="12"/>
        <v>0</v>
      </c>
    </row>
    <row r="34" spans="2:38" x14ac:dyDescent="0.25">
      <c r="B34" s="144" t="s">
        <v>121</v>
      </c>
      <c r="C34" s="10"/>
      <c r="D34" s="10"/>
      <c r="E34" s="138"/>
      <c r="F34" s="10"/>
      <c r="G34" s="10"/>
      <c r="H34" s="10"/>
      <c r="I34" s="10"/>
      <c r="J34" s="10"/>
      <c r="K34" s="10"/>
      <c r="L34" s="10"/>
      <c r="M34" s="10"/>
      <c r="N34" s="10"/>
      <c r="O34" s="10"/>
      <c r="P34" s="10"/>
      <c r="Q34" s="10"/>
      <c r="R34" s="10"/>
      <c r="S34" s="10"/>
      <c r="T34" s="10"/>
      <c r="U34" s="10"/>
      <c r="V34" s="10"/>
      <c r="W34" s="10"/>
      <c r="X34" s="10"/>
      <c r="Y34" s="10"/>
      <c r="Z34" s="90">
        <f>IFERROR(Tabla26[[#This Row],[Demanda Máxima 2024 '[MVA']]]*Tabla26[[#This Row],[Tasa 2025]]+Tabla26[[#This Row],[Requerimientos de Suministro 2025 '[MVA']]]+Tabla26[[#This Row],[Transferencias de Carga 2025 '[MVA']]],0)</f>
        <v>0</v>
      </c>
      <c r="AA34" s="90">
        <f>IFERROR(Tabla26[[#This Row],[Demanda Alim 2025 '[MVA'] SP]]*Tabla26[[#This Row],[Tasa 2026]]+Tabla26[[#This Row],[Requerimientos de Suministro 2026 '[MVA']]]+Tabla26[[#This Row],[Transferencias de Carga 2026 '[MVA']]],0)</f>
        <v>0</v>
      </c>
      <c r="AB34" s="90">
        <f>IFERROR(Tabla26[[#This Row],[Demanda Alim 2026 '[MVA'] SP]]*Tabla26[[#This Row],[Tasa 2027]]+Tabla26[[#This Row],[Requerimientos de Suministro 2027 '[MVA']]]+Tabla26[[#This Row],[Transferencias de Carga 2027 '[MVA']]],0)</f>
        <v>0</v>
      </c>
      <c r="AC34" s="90">
        <f>IFERROR(Tabla26[[#This Row],[Demanda Alim 2026 '[MVA'] SP]]*Tabla26[[#This Row],[Tasa 2027]]+Tabla26[[#This Row],[Requerimientos de Suministro 2027 '[MVA']]]+Tabla26[[#This Row],[Transferencias de Carga 2027 '[MVA']]],0)</f>
        <v>0</v>
      </c>
      <c r="AD34" s="90">
        <f>IFERROR(Tabla26[[#This Row],[Demanda Alim 2027 '[MVA'] SP]]*Tabla26[[#This Row],[Tasa 2028]]+Tabla26[[#This Row],[Requerimientos de Suministro 2028 '[MVA']]]+Tabla26[[#This Row],[Transferencias de Carga 2028 '[MVA']]],0)</f>
        <v>0</v>
      </c>
      <c r="AE34" s="90">
        <f>IFERROR(Tabla26[[#This Row],[Demanda Alim 2027 '[MVA'] SP]]*Tabla26[[#This Row],[Tasa 2028]]+Tabla26[[#This Row],[Requerimientos de Suministro 2028 '[MVA']]]+Tabla26[[#This Row],[Transferencias de Carga 2028 '[MVA']]],0)</f>
        <v>0</v>
      </c>
      <c r="AF34" s="91">
        <f t="shared" si="0"/>
        <v>0</v>
      </c>
      <c r="AG34" s="91">
        <f t="shared" si="7"/>
        <v>0</v>
      </c>
      <c r="AH34" s="91">
        <f t="shared" si="8"/>
        <v>0</v>
      </c>
      <c r="AI34" s="91">
        <f t="shared" si="9"/>
        <v>0</v>
      </c>
      <c r="AJ34" s="91">
        <f t="shared" si="10"/>
        <v>0</v>
      </c>
      <c r="AK34" s="91">
        <f t="shared" si="11"/>
        <v>0</v>
      </c>
      <c r="AL34" s="91">
        <f t="shared" si="12"/>
        <v>0</v>
      </c>
    </row>
    <row r="35" spans="2:38" x14ac:dyDescent="0.25">
      <c r="B35" s="144" t="s">
        <v>121</v>
      </c>
      <c r="C35" s="10"/>
      <c r="D35" s="10"/>
      <c r="E35" s="138"/>
      <c r="F35" s="10"/>
      <c r="G35" s="10"/>
      <c r="H35" s="10"/>
      <c r="I35" s="10"/>
      <c r="J35" s="10"/>
      <c r="K35" s="10"/>
      <c r="L35" s="10"/>
      <c r="M35" s="10"/>
      <c r="N35" s="10"/>
      <c r="O35" s="10"/>
      <c r="P35" s="10"/>
      <c r="Q35" s="10"/>
      <c r="R35" s="10"/>
      <c r="S35" s="10"/>
      <c r="T35" s="10"/>
      <c r="U35" s="10"/>
      <c r="V35" s="10"/>
      <c r="W35" s="10"/>
      <c r="X35" s="10"/>
      <c r="Y35" s="10"/>
      <c r="Z35" s="90">
        <f>IFERROR(Tabla26[[#This Row],[Demanda Máxima 2024 '[MVA']]]*Tabla26[[#This Row],[Tasa 2025]]+Tabla26[[#This Row],[Requerimientos de Suministro 2025 '[MVA']]]+Tabla26[[#This Row],[Transferencias de Carga 2025 '[MVA']]],0)</f>
        <v>0</v>
      </c>
      <c r="AA35" s="90">
        <f>IFERROR(Tabla26[[#This Row],[Demanda Alim 2025 '[MVA'] SP]]*Tabla26[[#This Row],[Tasa 2026]]+Tabla26[[#This Row],[Requerimientos de Suministro 2026 '[MVA']]]+Tabla26[[#This Row],[Transferencias de Carga 2026 '[MVA']]],0)</f>
        <v>0</v>
      </c>
      <c r="AB35" s="90">
        <f>IFERROR(Tabla26[[#This Row],[Demanda Alim 2026 '[MVA'] SP]]*Tabla26[[#This Row],[Tasa 2027]]+Tabla26[[#This Row],[Requerimientos de Suministro 2027 '[MVA']]]+Tabla26[[#This Row],[Transferencias de Carga 2027 '[MVA']]],0)</f>
        <v>0</v>
      </c>
      <c r="AC35" s="90">
        <f>IFERROR(Tabla26[[#This Row],[Demanda Alim 2026 '[MVA'] SP]]*Tabla26[[#This Row],[Tasa 2027]]+Tabla26[[#This Row],[Requerimientos de Suministro 2027 '[MVA']]]+Tabla26[[#This Row],[Transferencias de Carga 2027 '[MVA']]],0)</f>
        <v>0</v>
      </c>
      <c r="AD35" s="90">
        <f>IFERROR(Tabla26[[#This Row],[Demanda Alim 2027 '[MVA'] SP]]*Tabla26[[#This Row],[Tasa 2028]]+Tabla26[[#This Row],[Requerimientos de Suministro 2028 '[MVA']]]+Tabla26[[#This Row],[Transferencias de Carga 2028 '[MVA']]],0)</f>
        <v>0</v>
      </c>
      <c r="AE35" s="90">
        <f>IFERROR(Tabla26[[#This Row],[Demanda Alim 2027 '[MVA'] SP]]*Tabla26[[#This Row],[Tasa 2028]]+Tabla26[[#This Row],[Requerimientos de Suministro 2028 '[MVA']]]+Tabla26[[#This Row],[Transferencias de Carga 2028 '[MVA']]],0)</f>
        <v>0</v>
      </c>
      <c r="AF35" s="91">
        <f t="shared" si="0"/>
        <v>0</v>
      </c>
      <c r="AG35" s="91">
        <f t="shared" si="7"/>
        <v>0</v>
      </c>
      <c r="AH35" s="91">
        <f t="shared" si="8"/>
        <v>0</v>
      </c>
      <c r="AI35" s="91">
        <f t="shared" si="9"/>
        <v>0</v>
      </c>
      <c r="AJ35" s="91">
        <f t="shared" si="10"/>
        <v>0</v>
      </c>
      <c r="AK35" s="91">
        <f t="shared" si="11"/>
        <v>0</v>
      </c>
      <c r="AL35" s="91">
        <f t="shared" si="12"/>
        <v>0</v>
      </c>
    </row>
    <row r="36" spans="2:38" x14ac:dyDescent="0.25">
      <c r="B36" s="144" t="s">
        <v>121</v>
      </c>
      <c r="C36" s="10"/>
      <c r="D36" s="10"/>
      <c r="E36" s="138"/>
      <c r="F36" s="10"/>
      <c r="G36" s="10"/>
      <c r="H36" s="10"/>
      <c r="I36" s="10"/>
      <c r="J36" s="10"/>
      <c r="K36" s="10"/>
      <c r="L36" s="10"/>
      <c r="M36" s="10"/>
      <c r="N36" s="10"/>
      <c r="O36" s="10"/>
      <c r="P36" s="10"/>
      <c r="Q36" s="10"/>
      <c r="R36" s="10"/>
      <c r="S36" s="10"/>
      <c r="T36" s="10"/>
      <c r="U36" s="10"/>
      <c r="V36" s="10"/>
      <c r="W36" s="10"/>
      <c r="X36" s="10"/>
      <c r="Y36" s="10"/>
      <c r="Z36" s="90">
        <f>IFERROR(Tabla26[[#This Row],[Demanda Máxima 2024 '[MVA']]]*Tabla26[[#This Row],[Tasa 2025]]+Tabla26[[#This Row],[Requerimientos de Suministro 2025 '[MVA']]]+Tabla26[[#This Row],[Transferencias de Carga 2025 '[MVA']]],0)</f>
        <v>0</v>
      </c>
      <c r="AA36" s="90">
        <f>IFERROR(Tabla26[[#This Row],[Demanda Alim 2025 '[MVA'] SP]]*Tabla26[[#This Row],[Tasa 2026]]+Tabla26[[#This Row],[Requerimientos de Suministro 2026 '[MVA']]]+Tabla26[[#This Row],[Transferencias de Carga 2026 '[MVA']]],0)</f>
        <v>0</v>
      </c>
      <c r="AB36" s="90">
        <f>IFERROR(Tabla26[[#This Row],[Demanda Alim 2026 '[MVA'] SP]]*Tabla26[[#This Row],[Tasa 2027]]+Tabla26[[#This Row],[Requerimientos de Suministro 2027 '[MVA']]]+Tabla26[[#This Row],[Transferencias de Carga 2027 '[MVA']]],0)</f>
        <v>0</v>
      </c>
      <c r="AC36" s="90">
        <f>IFERROR(Tabla26[[#This Row],[Demanda Alim 2026 '[MVA'] SP]]*Tabla26[[#This Row],[Tasa 2027]]+Tabla26[[#This Row],[Requerimientos de Suministro 2027 '[MVA']]]+Tabla26[[#This Row],[Transferencias de Carga 2027 '[MVA']]],0)</f>
        <v>0</v>
      </c>
      <c r="AD36" s="90">
        <f>IFERROR(Tabla26[[#This Row],[Demanda Alim 2027 '[MVA'] SP]]*Tabla26[[#This Row],[Tasa 2028]]+Tabla26[[#This Row],[Requerimientos de Suministro 2028 '[MVA']]]+Tabla26[[#This Row],[Transferencias de Carga 2028 '[MVA']]],0)</f>
        <v>0</v>
      </c>
      <c r="AE36" s="90">
        <f>IFERROR(Tabla26[[#This Row],[Demanda Alim 2027 '[MVA'] SP]]*Tabla26[[#This Row],[Tasa 2028]]+Tabla26[[#This Row],[Requerimientos de Suministro 2028 '[MVA']]]+Tabla26[[#This Row],[Transferencias de Carga 2028 '[MVA']]],0)</f>
        <v>0</v>
      </c>
      <c r="AF36" s="91">
        <f t="shared" si="0"/>
        <v>0</v>
      </c>
      <c r="AG36" s="91">
        <f t="shared" si="7"/>
        <v>0</v>
      </c>
      <c r="AH36" s="91">
        <f t="shared" si="8"/>
        <v>0</v>
      </c>
      <c r="AI36" s="91">
        <f t="shared" si="9"/>
        <v>0</v>
      </c>
      <c r="AJ36" s="91">
        <f t="shared" si="10"/>
        <v>0</v>
      </c>
      <c r="AK36" s="91">
        <f t="shared" si="11"/>
        <v>0</v>
      </c>
      <c r="AL36" s="91">
        <f t="shared" si="12"/>
        <v>0</v>
      </c>
    </row>
    <row r="37" spans="2:38" x14ac:dyDescent="0.25">
      <c r="B37" s="144" t="s">
        <v>121</v>
      </c>
      <c r="C37" s="10"/>
      <c r="D37" s="10"/>
      <c r="E37" s="138"/>
      <c r="F37" s="10"/>
      <c r="G37" s="10"/>
      <c r="H37" s="10"/>
      <c r="I37" s="10"/>
      <c r="J37" s="10"/>
      <c r="K37" s="10"/>
      <c r="L37" s="10"/>
      <c r="M37" s="10"/>
      <c r="N37" s="10"/>
      <c r="O37" s="10"/>
      <c r="P37" s="10"/>
      <c r="Q37" s="10"/>
      <c r="R37" s="10"/>
      <c r="S37" s="10"/>
      <c r="T37" s="10"/>
      <c r="U37" s="10"/>
      <c r="V37" s="10"/>
      <c r="W37" s="10"/>
      <c r="X37" s="10"/>
      <c r="Y37" s="10"/>
      <c r="Z37" s="90">
        <f>IFERROR(Tabla26[[#This Row],[Demanda Máxima 2024 '[MVA']]]*Tabla26[[#This Row],[Tasa 2025]]+Tabla26[[#This Row],[Requerimientos de Suministro 2025 '[MVA']]]+Tabla26[[#This Row],[Transferencias de Carga 2025 '[MVA']]],0)</f>
        <v>0</v>
      </c>
      <c r="AA37" s="90">
        <f>IFERROR(Tabla26[[#This Row],[Demanda Alim 2025 '[MVA'] SP]]*Tabla26[[#This Row],[Tasa 2026]]+Tabla26[[#This Row],[Requerimientos de Suministro 2026 '[MVA']]]+Tabla26[[#This Row],[Transferencias de Carga 2026 '[MVA']]],0)</f>
        <v>0</v>
      </c>
      <c r="AB37" s="90">
        <f>IFERROR(Tabla26[[#This Row],[Demanda Alim 2026 '[MVA'] SP]]*Tabla26[[#This Row],[Tasa 2027]]+Tabla26[[#This Row],[Requerimientos de Suministro 2027 '[MVA']]]+Tabla26[[#This Row],[Transferencias de Carga 2027 '[MVA']]],0)</f>
        <v>0</v>
      </c>
      <c r="AC37" s="90">
        <f>IFERROR(Tabla26[[#This Row],[Demanda Alim 2026 '[MVA'] SP]]*Tabla26[[#This Row],[Tasa 2027]]+Tabla26[[#This Row],[Requerimientos de Suministro 2027 '[MVA']]]+Tabla26[[#This Row],[Transferencias de Carga 2027 '[MVA']]],0)</f>
        <v>0</v>
      </c>
      <c r="AD37" s="90">
        <f>IFERROR(Tabla26[[#This Row],[Demanda Alim 2027 '[MVA'] SP]]*Tabla26[[#This Row],[Tasa 2028]]+Tabla26[[#This Row],[Requerimientos de Suministro 2028 '[MVA']]]+Tabla26[[#This Row],[Transferencias de Carga 2028 '[MVA']]],0)</f>
        <v>0</v>
      </c>
      <c r="AE37" s="90">
        <f>IFERROR(Tabla26[[#This Row],[Demanda Alim 2027 '[MVA'] SP]]*Tabla26[[#This Row],[Tasa 2028]]+Tabla26[[#This Row],[Requerimientos de Suministro 2028 '[MVA']]]+Tabla26[[#This Row],[Transferencias de Carga 2028 '[MVA']]],0)</f>
        <v>0</v>
      </c>
      <c r="AF37" s="91">
        <f t="shared" si="0"/>
        <v>0</v>
      </c>
      <c r="AG37" s="91">
        <f t="shared" si="7"/>
        <v>0</v>
      </c>
      <c r="AH37" s="91">
        <f t="shared" si="8"/>
        <v>0</v>
      </c>
      <c r="AI37" s="91">
        <f t="shared" si="9"/>
        <v>0</v>
      </c>
      <c r="AJ37" s="91">
        <f t="shared" si="10"/>
        <v>0</v>
      </c>
      <c r="AK37" s="91">
        <f t="shared" si="11"/>
        <v>0</v>
      </c>
      <c r="AL37" s="91">
        <f t="shared" si="12"/>
        <v>0</v>
      </c>
    </row>
    <row r="38" spans="2:38" x14ac:dyDescent="0.25">
      <c r="B38" s="144" t="s">
        <v>121</v>
      </c>
      <c r="C38" s="10"/>
      <c r="D38" s="10"/>
      <c r="E38" s="138"/>
      <c r="F38" s="10"/>
      <c r="G38" s="10"/>
      <c r="H38" s="10"/>
      <c r="I38" s="10"/>
      <c r="J38" s="10"/>
      <c r="K38" s="10"/>
      <c r="L38" s="10"/>
      <c r="M38" s="10"/>
      <c r="N38" s="10"/>
      <c r="O38" s="10"/>
      <c r="P38" s="10"/>
      <c r="Q38" s="10"/>
      <c r="R38" s="10"/>
      <c r="S38" s="10"/>
      <c r="T38" s="10"/>
      <c r="U38" s="10"/>
      <c r="V38" s="10"/>
      <c r="W38" s="10"/>
      <c r="X38" s="10"/>
      <c r="Y38" s="10"/>
      <c r="Z38" s="90">
        <f>IFERROR(Tabla26[[#This Row],[Demanda Máxima 2024 '[MVA']]]*Tabla26[[#This Row],[Tasa 2025]]+Tabla26[[#This Row],[Requerimientos de Suministro 2025 '[MVA']]]+Tabla26[[#This Row],[Transferencias de Carga 2025 '[MVA']]],0)</f>
        <v>0</v>
      </c>
      <c r="AA38" s="90">
        <f>IFERROR(Tabla26[[#This Row],[Demanda Alim 2025 '[MVA'] SP]]*Tabla26[[#This Row],[Tasa 2026]]+Tabla26[[#This Row],[Requerimientos de Suministro 2026 '[MVA']]]+Tabla26[[#This Row],[Transferencias de Carga 2026 '[MVA']]],0)</f>
        <v>0</v>
      </c>
      <c r="AB38" s="90">
        <f>IFERROR(Tabla26[[#This Row],[Demanda Alim 2026 '[MVA'] SP]]*Tabla26[[#This Row],[Tasa 2027]]+Tabla26[[#This Row],[Requerimientos de Suministro 2027 '[MVA']]]+Tabla26[[#This Row],[Transferencias de Carga 2027 '[MVA']]],0)</f>
        <v>0</v>
      </c>
      <c r="AC38" s="90">
        <f>IFERROR(Tabla26[[#This Row],[Demanda Alim 2026 '[MVA'] SP]]*Tabla26[[#This Row],[Tasa 2027]]+Tabla26[[#This Row],[Requerimientos de Suministro 2027 '[MVA']]]+Tabla26[[#This Row],[Transferencias de Carga 2027 '[MVA']]],0)</f>
        <v>0</v>
      </c>
      <c r="AD38" s="90">
        <f>IFERROR(Tabla26[[#This Row],[Demanda Alim 2027 '[MVA'] SP]]*Tabla26[[#This Row],[Tasa 2028]]+Tabla26[[#This Row],[Requerimientos de Suministro 2028 '[MVA']]]+Tabla26[[#This Row],[Transferencias de Carga 2028 '[MVA']]],0)</f>
        <v>0</v>
      </c>
      <c r="AE38" s="90">
        <f>IFERROR(Tabla26[[#This Row],[Demanda Alim 2027 '[MVA'] SP]]*Tabla26[[#This Row],[Tasa 2028]]+Tabla26[[#This Row],[Requerimientos de Suministro 2028 '[MVA']]]+Tabla26[[#This Row],[Transferencias de Carga 2028 '[MVA']]],0)</f>
        <v>0</v>
      </c>
      <c r="AF38" s="91">
        <f t="shared" si="0"/>
        <v>0</v>
      </c>
      <c r="AG38" s="91">
        <f t="shared" si="7"/>
        <v>0</v>
      </c>
      <c r="AH38" s="91">
        <f t="shared" si="8"/>
        <v>0</v>
      </c>
      <c r="AI38" s="91">
        <f t="shared" si="9"/>
        <v>0</v>
      </c>
      <c r="AJ38" s="91">
        <f t="shared" si="10"/>
        <v>0</v>
      </c>
      <c r="AK38" s="91">
        <f t="shared" si="11"/>
        <v>0</v>
      </c>
      <c r="AL38" s="91">
        <f t="shared" si="12"/>
        <v>0</v>
      </c>
    </row>
    <row r="39" spans="2:38" x14ac:dyDescent="0.25">
      <c r="B39" s="144" t="s">
        <v>121</v>
      </c>
      <c r="C39" s="10"/>
      <c r="D39" s="10"/>
      <c r="E39" s="138"/>
      <c r="F39" s="10"/>
      <c r="G39" s="10"/>
      <c r="H39" s="10"/>
      <c r="I39" s="10"/>
      <c r="J39" s="10"/>
      <c r="K39" s="10"/>
      <c r="L39" s="10"/>
      <c r="M39" s="10"/>
      <c r="N39" s="10"/>
      <c r="O39" s="10"/>
      <c r="P39" s="10"/>
      <c r="Q39" s="10"/>
      <c r="R39" s="10"/>
      <c r="S39" s="10"/>
      <c r="T39" s="10"/>
      <c r="U39" s="10"/>
      <c r="V39" s="10"/>
      <c r="W39" s="10"/>
      <c r="X39" s="10"/>
      <c r="Y39" s="10"/>
      <c r="Z39" s="90">
        <f>IFERROR(Tabla26[[#This Row],[Demanda Máxima 2024 '[MVA']]]*Tabla26[[#This Row],[Tasa 2025]]+Tabla26[[#This Row],[Requerimientos de Suministro 2025 '[MVA']]]+Tabla26[[#This Row],[Transferencias de Carga 2025 '[MVA']]],0)</f>
        <v>0</v>
      </c>
      <c r="AA39" s="90">
        <f>IFERROR(Tabla26[[#This Row],[Demanda Alim 2025 '[MVA'] SP]]*Tabla26[[#This Row],[Tasa 2026]]+Tabla26[[#This Row],[Requerimientos de Suministro 2026 '[MVA']]]+Tabla26[[#This Row],[Transferencias de Carga 2026 '[MVA']]],0)</f>
        <v>0</v>
      </c>
      <c r="AB39" s="90">
        <f>IFERROR(Tabla26[[#This Row],[Demanda Alim 2026 '[MVA'] SP]]*Tabla26[[#This Row],[Tasa 2027]]+Tabla26[[#This Row],[Requerimientos de Suministro 2027 '[MVA']]]+Tabla26[[#This Row],[Transferencias de Carga 2027 '[MVA']]],0)</f>
        <v>0</v>
      </c>
      <c r="AC39" s="90">
        <f>IFERROR(Tabla26[[#This Row],[Demanda Alim 2026 '[MVA'] SP]]*Tabla26[[#This Row],[Tasa 2027]]+Tabla26[[#This Row],[Requerimientos de Suministro 2027 '[MVA']]]+Tabla26[[#This Row],[Transferencias de Carga 2027 '[MVA']]],0)</f>
        <v>0</v>
      </c>
      <c r="AD39" s="90">
        <f>IFERROR(Tabla26[[#This Row],[Demanda Alim 2027 '[MVA'] SP]]*Tabla26[[#This Row],[Tasa 2028]]+Tabla26[[#This Row],[Requerimientos de Suministro 2028 '[MVA']]]+Tabla26[[#This Row],[Transferencias de Carga 2028 '[MVA']]],0)</f>
        <v>0</v>
      </c>
      <c r="AE39" s="90">
        <f>IFERROR(Tabla26[[#This Row],[Demanda Alim 2027 '[MVA'] SP]]*Tabla26[[#This Row],[Tasa 2028]]+Tabla26[[#This Row],[Requerimientos de Suministro 2028 '[MVA']]]+Tabla26[[#This Row],[Transferencias de Carga 2028 '[MVA']]],0)</f>
        <v>0</v>
      </c>
      <c r="AF39" s="91">
        <f t="shared" si="0"/>
        <v>0</v>
      </c>
      <c r="AG39" s="91">
        <f t="shared" si="7"/>
        <v>0</v>
      </c>
      <c r="AH39" s="91">
        <f t="shared" si="8"/>
        <v>0</v>
      </c>
      <c r="AI39" s="91">
        <f t="shared" si="9"/>
        <v>0</v>
      </c>
      <c r="AJ39" s="91">
        <f t="shared" si="10"/>
        <v>0</v>
      </c>
      <c r="AK39" s="91">
        <f t="shared" si="11"/>
        <v>0</v>
      </c>
      <c r="AL39" s="91">
        <f t="shared" si="12"/>
        <v>0</v>
      </c>
    </row>
    <row r="40" spans="2:38" x14ac:dyDescent="0.25">
      <c r="B40" s="144" t="s">
        <v>121</v>
      </c>
      <c r="C40" s="10"/>
      <c r="D40" s="10"/>
      <c r="E40" s="10"/>
      <c r="F40" s="10"/>
      <c r="G40" s="10"/>
      <c r="H40" s="10"/>
      <c r="I40" s="10"/>
      <c r="J40" s="10"/>
      <c r="K40" s="10"/>
      <c r="L40" s="10"/>
      <c r="M40" s="10"/>
      <c r="N40" s="10"/>
      <c r="O40" s="10"/>
      <c r="P40" s="10"/>
      <c r="Q40" s="10"/>
      <c r="R40" s="10"/>
      <c r="S40" s="10"/>
      <c r="T40" s="10"/>
      <c r="U40" s="10"/>
      <c r="V40" s="10"/>
      <c r="W40" s="10"/>
      <c r="X40" s="10"/>
      <c r="Y40" s="10"/>
      <c r="Z40" s="90">
        <f>IFERROR(Tabla26[[#This Row],[Demanda Máxima 2024 '[MVA']]]*Tabla26[[#This Row],[Tasa 2025]]+Tabla26[[#This Row],[Requerimientos de Suministro 2025 '[MVA']]]+Tabla26[[#This Row],[Transferencias de Carga 2025 '[MVA']]],0)</f>
        <v>0</v>
      </c>
      <c r="AA40" s="90">
        <f>IFERROR(Tabla26[[#This Row],[Demanda Alim 2025 '[MVA'] SP]]*Tabla26[[#This Row],[Tasa 2026]]+Tabla26[[#This Row],[Requerimientos de Suministro 2026 '[MVA']]]+Tabla26[[#This Row],[Transferencias de Carga 2026 '[MVA']]],0)</f>
        <v>0</v>
      </c>
      <c r="AB40" s="90">
        <f>IFERROR(Tabla26[[#This Row],[Demanda Alim 2026 '[MVA'] SP]]*Tabla26[[#This Row],[Tasa 2027]]+Tabla26[[#This Row],[Requerimientos de Suministro 2027 '[MVA']]]+Tabla26[[#This Row],[Transferencias de Carga 2027 '[MVA']]],0)</f>
        <v>0</v>
      </c>
      <c r="AC40" s="90">
        <f>IFERROR(Tabla26[[#This Row],[Demanda Alim 2026 '[MVA'] SP]]*Tabla26[[#This Row],[Tasa 2027]]+Tabla26[[#This Row],[Requerimientos de Suministro 2027 '[MVA']]]+Tabla26[[#This Row],[Transferencias de Carga 2027 '[MVA']]],0)</f>
        <v>0</v>
      </c>
      <c r="AD40" s="90">
        <f>IFERROR(Tabla26[[#This Row],[Demanda Alim 2027 '[MVA'] SP]]*Tabla26[[#This Row],[Tasa 2028]]+Tabla26[[#This Row],[Requerimientos de Suministro 2028 '[MVA']]]+Tabla26[[#This Row],[Transferencias de Carga 2028 '[MVA']]],0)</f>
        <v>0</v>
      </c>
      <c r="AE40" s="90">
        <f>IFERROR(Tabla26[[#This Row],[Demanda Alim 2027 '[MVA'] SP]]*Tabla26[[#This Row],[Tasa 2028]]+Tabla26[[#This Row],[Requerimientos de Suministro 2028 '[MVA']]]+Tabla26[[#This Row],[Transferencias de Carga 2028 '[MVA']]],0)</f>
        <v>0</v>
      </c>
      <c r="AF40" s="91">
        <f t="shared" si="0"/>
        <v>0</v>
      </c>
      <c r="AG40" s="91">
        <f t="shared" si="7"/>
        <v>0</v>
      </c>
      <c r="AH40" s="91">
        <f t="shared" si="8"/>
        <v>0</v>
      </c>
      <c r="AI40" s="91">
        <f t="shared" si="9"/>
        <v>0</v>
      </c>
      <c r="AJ40" s="91">
        <f t="shared" si="10"/>
        <v>0</v>
      </c>
      <c r="AK40" s="91">
        <f t="shared" si="11"/>
        <v>0</v>
      </c>
      <c r="AL40" s="91">
        <f t="shared" si="12"/>
        <v>0</v>
      </c>
    </row>
    <row r="41" spans="2:38" x14ac:dyDescent="0.25"/>
  </sheetData>
  <mergeCells count="5">
    <mergeCell ref="G4:L4"/>
    <mergeCell ref="M4:R4"/>
    <mergeCell ref="S4:X4"/>
    <mergeCell ref="B2:AL2"/>
    <mergeCell ref="B3:AL3"/>
  </mergeCells>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9881E8-49E9-436A-872F-B0D8F142A1AE}">
  <dimension ref="A1:AL32"/>
  <sheetViews>
    <sheetView topLeftCell="K1" workbookViewId="0">
      <selection activeCell="B3" sqref="B3:AK3"/>
    </sheetView>
  </sheetViews>
  <sheetFormatPr baseColWidth="10" defaultColWidth="0" defaultRowHeight="15" zeroHeight="1" x14ac:dyDescent="0.25"/>
  <cols>
    <col min="1" max="1" width="11.42578125" customWidth="1"/>
    <col min="2" max="2" width="24.5703125" bestFit="1" customWidth="1"/>
    <col min="3" max="3" width="13.85546875" customWidth="1"/>
    <col min="4" max="4" width="15.5703125" bestFit="1" customWidth="1"/>
    <col min="5" max="12" width="11.42578125" customWidth="1"/>
    <col min="13" max="18" width="16.140625" customWidth="1"/>
    <col min="19" max="23" width="14" customWidth="1"/>
    <col min="24" max="38" width="11.42578125" customWidth="1"/>
    <col min="39" max="16384" width="11.42578125" hidden="1"/>
  </cols>
  <sheetData>
    <row r="1" spans="2:37" x14ac:dyDescent="0.25"/>
    <row r="2" spans="2:37" ht="15.75" thickBot="1" x14ac:dyDescent="0.3"/>
    <row r="3" spans="2:37" ht="112.5" customHeight="1" thickBot="1" x14ac:dyDescent="0.3">
      <c r="B3" s="220" t="e" vm="1">
        <v>#VALUE!</v>
      </c>
      <c r="C3" s="221"/>
      <c r="D3" s="221"/>
      <c r="E3" s="221"/>
      <c r="F3" s="221"/>
      <c r="G3" s="221"/>
      <c r="H3" s="221"/>
      <c r="I3" s="221"/>
      <c r="J3" s="221"/>
      <c r="K3" s="221"/>
      <c r="L3" s="221"/>
      <c r="M3" s="221"/>
      <c r="N3" s="221"/>
      <c r="O3" s="221"/>
      <c r="P3" s="221"/>
      <c r="Q3" s="221"/>
      <c r="R3" s="221"/>
      <c r="S3" s="221"/>
      <c r="T3" s="221"/>
      <c r="U3" s="221"/>
      <c r="V3" s="221"/>
      <c r="W3" s="221"/>
      <c r="X3" s="221"/>
      <c r="Y3" s="221"/>
      <c r="Z3" s="221"/>
      <c r="AA3" s="221"/>
      <c r="AB3" s="221"/>
      <c r="AC3" s="221"/>
      <c r="AD3" s="221"/>
      <c r="AE3" s="221"/>
      <c r="AF3" s="221"/>
      <c r="AG3" s="221"/>
      <c r="AH3" s="221"/>
      <c r="AI3" s="221"/>
      <c r="AJ3" s="221"/>
      <c r="AK3" s="222"/>
    </row>
    <row r="4" spans="2:37" ht="83.25" customHeight="1" thickBot="1" x14ac:dyDescent="0.3">
      <c r="B4" s="223" t="s">
        <v>114</v>
      </c>
      <c r="C4" s="224"/>
      <c r="D4" s="224"/>
      <c r="E4" s="224"/>
      <c r="F4" s="224"/>
      <c r="G4" s="224"/>
      <c r="H4" s="224"/>
      <c r="I4" s="224"/>
      <c r="J4" s="224"/>
      <c r="K4" s="224"/>
      <c r="L4" s="224"/>
      <c r="M4" s="224"/>
      <c r="N4" s="224"/>
      <c r="O4" s="224"/>
      <c r="P4" s="224"/>
      <c r="Q4" s="224"/>
      <c r="R4" s="224"/>
      <c r="S4" s="224"/>
      <c r="T4" s="224"/>
      <c r="U4" s="224"/>
      <c r="V4" s="224"/>
      <c r="W4" s="224"/>
      <c r="X4" s="224"/>
      <c r="Y4" s="224"/>
      <c r="Z4" s="224"/>
      <c r="AA4" s="224"/>
      <c r="AB4" s="224"/>
      <c r="AC4" s="224"/>
      <c r="AD4" s="224"/>
      <c r="AE4" s="224"/>
      <c r="AF4" s="224"/>
      <c r="AG4" s="224"/>
      <c r="AH4" s="224"/>
      <c r="AI4" s="224"/>
      <c r="AJ4" s="224"/>
      <c r="AK4" s="225"/>
    </row>
    <row r="5" spans="2:37" ht="56.25" customHeight="1" x14ac:dyDescent="0.25">
      <c r="B5" s="104"/>
      <c r="C5" s="18"/>
      <c r="D5" s="18"/>
      <c r="E5" s="18"/>
      <c r="F5" s="18"/>
      <c r="G5" s="217" t="s">
        <v>124</v>
      </c>
      <c r="H5" s="218"/>
      <c r="I5" s="218"/>
      <c r="J5" s="218"/>
      <c r="K5" s="218"/>
      <c r="L5" s="219"/>
      <c r="M5" s="18"/>
      <c r="N5" s="18"/>
      <c r="O5" s="18"/>
      <c r="P5" s="18"/>
      <c r="Q5" s="18"/>
      <c r="R5" s="18"/>
      <c r="S5" s="18"/>
      <c r="T5" s="18"/>
      <c r="U5" s="18"/>
      <c r="V5" s="18"/>
      <c r="W5" s="18"/>
      <c r="X5" s="18"/>
      <c r="Y5" s="18"/>
      <c r="Z5" s="18"/>
      <c r="AA5" s="18"/>
      <c r="AB5" s="18"/>
      <c r="AC5" s="18"/>
      <c r="AD5" s="18"/>
      <c r="AE5" s="18"/>
      <c r="AF5" s="18"/>
      <c r="AG5" s="18"/>
      <c r="AH5" s="18"/>
      <c r="AI5" s="18"/>
      <c r="AJ5" s="18"/>
      <c r="AK5" s="19"/>
    </row>
    <row r="6" spans="2:37" ht="45" x14ac:dyDescent="0.25">
      <c r="B6" s="142" t="s">
        <v>122</v>
      </c>
      <c r="C6" s="142" t="s">
        <v>108</v>
      </c>
      <c r="D6" s="142" t="s">
        <v>109</v>
      </c>
      <c r="E6" s="142" t="s">
        <v>52</v>
      </c>
      <c r="F6" s="142" t="s">
        <v>53</v>
      </c>
      <c r="G6" s="142" t="s">
        <v>92</v>
      </c>
      <c r="H6" s="142" t="s">
        <v>93</v>
      </c>
      <c r="I6" s="142" t="s">
        <v>94</v>
      </c>
      <c r="J6" s="142" t="s">
        <v>95</v>
      </c>
      <c r="K6" s="142" t="s">
        <v>96</v>
      </c>
      <c r="L6" s="142" t="s">
        <v>97</v>
      </c>
      <c r="M6" s="142" t="s">
        <v>80</v>
      </c>
      <c r="N6" s="142" t="s">
        <v>81</v>
      </c>
      <c r="O6" s="142" t="s">
        <v>82</v>
      </c>
      <c r="P6" s="142" t="s">
        <v>83</v>
      </c>
      <c r="Q6" s="142" t="s">
        <v>84</v>
      </c>
      <c r="R6" s="142" t="s">
        <v>85</v>
      </c>
      <c r="S6" s="142" t="s">
        <v>86</v>
      </c>
      <c r="T6" s="142" t="s">
        <v>87</v>
      </c>
      <c r="U6" s="142" t="s">
        <v>88</v>
      </c>
      <c r="V6" s="142" t="s">
        <v>89</v>
      </c>
      <c r="W6" s="142" t="s">
        <v>90</v>
      </c>
      <c r="X6" s="142" t="s">
        <v>91</v>
      </c>
      <c r="Y6" s="142" t="s">
        <v>115</v>
      </c>
      <c r="Z6" s="142" t="s">
        <v>116</v>
      </c>
      <c r="AA6" s="142" t="s">
        <v>117</v>
      </c>
      <c r="AB6" s="142" t="s">
        <v>118</v>
      </c>
      <c r="AC6" s="142" t="s">
        <v>119</v>
      </c>
      <c r="AD6" s="142" t="s">
        <v>120</v>
      </c>
      <c r="AE6" s="143" t="s">
        <v>54</v>
      </c>
      <c r="AF6" s="142" t="s">
        <v>78</v>
      </c>
      <c r="AG6" s="142" t="s">
        <v>73</v>
      </c>
      <c r="AH6" s="142" t="s">
        <v>74</v>
      </c>
      <c r="AI6" s="142" t="s">
        <v>75</v>
      </c>
      <c r="AJ6" s="142" t="s">
        <v>76</v>
      </c>
      <c r="AK6" s="142" t="s">
        <v>77</v>
      </c>
    </row>
    <row r="7" spans="2:37" x14ac:dyDescent="0.25">
      <c r="B7" s="53" t="s">
        <v>123</v>
      </c>
      <c r="C7" s="47" t="s">
        <v>60</v>
      </c>
      <c r="D7" s="47">
        <v>1</v>
      </c>
      <c r="E7" s="47">
        <v>20</v>
      </c>
      <c r="F7" s="44">
        <v>18.5</v>
      </c>
      <c r="G7" s="47">
        <v>1.0249999999999999</v>
      </c>
      <c r="H7" s="47">
        <v>1.0249999999999999</v>
      </c>
      <c r="I7" s="47">
        <v>1.0249999999999999</v>
      </c>
      <c r="J7" s="47">
        <v>1.0249999999999999</v>
      </c>
      <c r="K7" s="47">
        <v>1.0249999999999999</v>
      </c>
      <c r="L7" s="47">
        <v>1.0249999999999999</v>
      </c>
      <c r="M7" s="47"/>
      <c r="N7" s="47"/>
      <c r="O7" s="47"/>
      <c r="P7" s="47"/>
      <c r="Q7" s="47"/>
      <c r="R7" s="47"/>
      <c r="S7" s="51"/>
      <c r="T7" s="51">
        <v>1</v>
      </c>
      <c r="U7" s="51">
        <v>-2</v>
      </c>
      <c r="V7" s="51"/>
      <c r="W7" s="51"/>
      <c r="X7" s="51"/>
      <c r="Y7" s="52">
        <f>+Tabla267[[#This Row],[Demanda Máxima 2024 '[MVA']]]*Tabla267[[#This Row],[Tasa 2025]]+Tabla267[[#This Row],[Requerimientos de Suministro 2025 '[MVA']]]+Tabla267[[#This Row],[Transferencias de Carga 2025 '[MVA']]]</f>
        <v>18.962499999999999</v>
      </c>
      <c r="Z7" s="52">
        <f>Tabla267[[#This Row],[Demanda 2025 '[MVA'] SP]]*Tabla267[[#This Row],[Tasa 2026]]+Tabla267[[#This Row],[Requerimientos de Suministro 2026 '[MVA']]]+Tabla267[[#This Row],[Transferencias de Carga 2026 '[MVA']]]</f>
        <v>20.436562499999997</v>
      </c>
      <c r="AA7" s="52">
        <f>Tabla267[[#This Row],[Demanda  2026 '[MVA'] SP]]*Tabla267[[#This Row],[Tasa 2027]]+Tabla267[[#This Row],[Requerimientos de Suministro 2027 '[MVA']]]+Tabla267[[#This Row],[Transferencias de Carga 2027 '[MVA']]]</f>
        <v>18.947476562499997</v>
      </c>
      <c r="AB7" s="52">
        <f>Tabla267[[#This Row],[Demanda 2027 '[MVA'] SP]]*Tabla267[[#This Row],[Tasa 2028]]+Tabla267[[#This Row],[Requerimientos de Suministro 2028 '[MVA']]]+Tabla267[[#This Row],[Transferencias de Carga 2028 '[MVA']]]</f>
        <v>19.421163476562494</v>
      </c>
      <c r="AC7" s="52">
        <f>Tabla267[[#This Row],[Demanda 2028 '[MVA'] SP]]*Tabla267[[#This Row],[Tasa 2029]]+Tabla267[[#This Row],[Requerimientos de Suministro 2029 '[MVA']]]+Tabla267[[#This Row],[Transferencias de Carga 2029 '[MVA']]]</f>
        <v>19.906692563476554</v>
      </c>
      <c r="AD7" s="52">
        <f>Tabla267[[#This Row],[Demanda 2029 '[MVA'] SP]]*Tabla267[[#This Row],[Tasa 2030]]+Tabla267[[#This Row],[Requerimientos de Suministro 2030 '[MVA']]]+Tabla267[[#This Row],[Transferencias de Carga 2030 '[MVA']]]</f>
        <v>20.404359877563465</v>
      </c>
      <c r="AE7" s="53">
        <f t="shared" ref="AE7" si="0">IFERROR(F7/$E7,0)</f>
        <v>0.92500000000000004</v>
      </c>
      <c r="AF7" s="53">
        <f t="shared" ref="AF7:AG7" si="1">IFERROR(Y7/$E7,0)</f>
        <v>0.94812499999999988</v>
      </c>
      <c r="AG7" s="53">
        <f t="shared" si="1"/>
        <v>1.0218281249999999</v>
      </c>
      <c r="AH7" s="53">
        <f t="shared" ref="AH7" si="2">IFERROR(AA7/$E7,0)</f>
        <v>0.94737382812499982</v>
      </c>
      <c r="AI7" s="53">
        <f t="shared" ref="AI7" si="3">IFERROR(AB7/$E7,0)</f>
        <v>0.97105817382812476</v>
      </c>
      <c r="AJ7" s="53">
        <f t="shared" ref="AJ7" si="4">IFERROR(AC7/$E7,0)</f>
        <v>0.99533462817382767</v>
      </c>
      <c r="AK7" s="53">
        <f t="shared" ref="AK7" si="5">IFERROR(AD7/$E7,0)</f>
        <v>1.0202179938781732</v>
      </c>
    </row>
    <row r="8" spans="2:37" x14ac:dyDescent="0.25">
      <c r="B8" s="53" t="s">
        <v>123</v>
      </c>
      <c r="C8" s="47" t="s">
        <v>63</v>
      </c>
      <c r="D8" s="47">
        <v>2</v>
      </c>
      <c r="E8" s="47">
        <v>10</v>
      </c>
      <c r="F8" s="44">
        <v>7.85</v>
      </c>
      <c r="G8" s="47">
        <v>1.03</v>
      </c>
      <c r="H8" s="47">
        <v>1.03</v>
      </c>
      <c r="I8" s="47">
        <v>1.03</v>
      </c>
      <c r="J8" s="47">
        <v>1.03</v>
      </c>
      <c r="K8" s="47">
        <v>1.03</v>
      </c>
      <c r="L8" s="47">
        <v>1.03</v>
      </c>
      <c r="M8" s="47"/>
      <c r="N8" s="47">
        <v>0.5</v>
      </c>
      <c r="O8" s="47"/>
      <c r="P8" s="47"/>
      <c r="Q8" s="47"/>
      <c r="R8" s="47"/>
      <c r="S8" s="54"/>
      <c r="T8" s="54">
        <v>-1</v>
      </c>
      <c r="U8" s="54">
        <v>-2</v>
      </c>
      <c r="V8" s="54"/>
      <c r="W8" s="54"/>
      <c r="X8" s="54"/>
      <c r="Y8" s="52">
        <f>+Tabla267[[#This Row],[Demanda Máxima 2024 '[MVA']]]*Tabla267[[#This Row],[Tasa 2025]]+Tabla267[[#This Row],[Requerimientos de Suministro 2025 '[MVA']]]+Tabla267[[#This Row],[Transferencias de Carga 2025 '[MVA']]]</f>
        <v>8.0854999999999997</v>
      </c>
      <c r="Z8" s="52">
        <f>Tabla267[[#This Row],[Demanda 2025 '[MVA'] SP]]*Tabla267[[#This Row],[Tasa 2026]]+Tabla267[[#This Row],[Requerimientos de Suministro 2026 '[MVA']]]+Tabla267[[#This Row],[Transferencias de Carga 2026 '[MVA']]]</f>
        <v>7.8280650000000005</v>
      </c>
      <c r="AA8" s="52">
        <f>Tabla267[[#This Row],[Demanda  2026 '[MVA'] SP]]*Tabla267[[#This Row],[Tasa 2027]]+Tabla267[[#This Row],[Requerimientos de Suministro 2027 '[MVA']]]+Tabla267[[#This Row],[Transferencias de Carga 2027 '[MVA']]]</f>
        <v>6.0629069500000004</v>
      </c>
      <c r="AB8" s="52">
        <f>Tabla267[[#This Row],[Demanda 2027 '[MVA'] SP]]*Tabla267[[#This Row],[Tasa 2028]]+Tabla267[[#This Row],[Requerimientos de Suministro 2028 '[MVA']]]+Tabla267[[#This Row],[Transferencias de Carga 2028 '[MVA']]]</f>
        <v>6.2447941585000004</v>
      </c>
      <c r="AC8" s="52">
        <f>Tabla267[[#This Row],[Demanda 2028 '[MVA'] SP]]*Tabla267[[#This Row],[Tasa 2029]]+Tabla267[[#This Row],[Requerimientos de Suministro 2029 '[MVA']]]+Tabla267[[#This Row],[Transferencias de Carga 2029 '[MVA']]]</f>
        <v>6.432137983255001</v>
      </c>
      <c r="AD8" s="52">
        <f>Tabla267[[#This Row],[Demanda 2029 '[MVA'] SP]]*Tabla267[[#This Row],[Tasa 2030]]+Tabla267[[#This Row],[Requerimientos de Suministro 2030 '[MVA']]]+Tabla267[[#This Row],[Transferencias de Carga 2030 '[MVA']]]</f>
        <v>6.6251021227526508</v>
      </c>
      <c r="AE8" s="53">
        <f t="shared" ref="AE8:AE14" si="6">IFERROR(F8/$E8,0)</f>
        <v>0.78499999999999992</v>
      </c>
      <c r="AF8" s="53">
        <f t="shared" ref="AF8:AF14" si="7">IFERROR(Y8/$E8,0)</f>
        <v>0.80854999999999999</v>
      </c>
      <c r="AG8" s="53">
        <f t="shared" ref="AG8:AG14" si="8">IFERROR(Z8/$E8,0)</f>
        <v>0.78280650000000007</v>
      </c>
      <c r="AH8" s="53">
        <f t="shared" ref="AH8:AH14" si="9">IFERROR(AA8/$E8,0)</f>
        <v>0.60629069499999999</v>
      </c>
      <c r="AI8" s="53">
        <f t="shared" ref="AI8:AI14" si="10">IFERROR(AB8/$E8,0)</f>
        <v>0.62447941585</v>
      </c>
      <c r="AJ8" s="53">
        <f t="shared" ref="AJ8:AJ14" si="11">IFERROR(AC8/$E8,0)</f>
        <v>0.64321379832550007</v>
      </c>
      <c r="AK8" s="53">
        <f t="shared" ref="AK8:AK14" si="12">IFERROR(AD8/$E8,0)</f>
        <v>0.66251021227526508</v>
      </c>
    </row>
    <row r="9" spans="2:37" x14ac:dyDescent="0.25">
      <c r="B9" s="53" t="s">
        <v>123</v>
      </c>
      <c r="C9" s="50" t="s">
        <v>64</v>
      </c>
      <c r="D9" s="50">
        <v>1</v>
      </c>
      <c r="E9" s="50">
        <v>25</v>
      </c>
      <c r="F9" s="44">
        <v>18</v>
      </c>
      <c r="G9" s="47">
        <v>1.0229999999999999</v>
      </c>
      <c r="H9" s="47">
        <v>1.0229999999999999</v>
      </c>
      <c r="I9" s="47">
        <v>1.0229999999999999</v>
      </c>
      <c r="J9" s="47">
        <v>1.0229999999999999</v>
      </c>
      <c r="K9" s="47">
        <v>1.0229999999999999</v>
      </c>
      <c r="L9" s="47">
        <v>1.0229999999999999</v>
      </c>
      <c r="M9" s="50"/>
      <c r="N9" s="50"/>
      <c r="O9" s="50"/>
      <c r="P9" s="50"/>
      <c r="Q9" s="50"/>
      <c r="R9" s="50"/>
      <c r="S9" s="55"/>
      <c r="T9" s="55"/>
      <c r="U9" s="55">
        <v>4</v>
      </c>
      <c r="V9" s="55"/>
      <c r="W9" s="55"/>
      <c r="X9" s="55"/>
      <c r="Y9" s="52">
        <f>+Tabla267[[#This Row],[Demanda Máxima 2024 '[MVA']]]*Tabla267[[#This Row],[Tasa 2025]]+Tabla267[[#This Row],[Requerimientos de Suministro 2025 '[MVA']]]+Tabla267[[#This Row],[Transferencias de Carga 2025 '[MVA']]]</f>
        <v>18.413999999999998</v>
      </c>
      <c r="Z9" s="52">
        <f>Tabla267[[#This Row],[Demanda 2025 '[MVA'] SP]]*Tabla267[[#This Row],[Tasa 2026]]+Tabla267[[#This Row],[Requerimientos de Suministro 2026 '[MVA']]]+Tabla267[[#This Row],[Transferencias de Carga 2026 '[MVA']]]</f>
        <v>18.837521999999996</v>
      </c>
      <c r="AA9" s="52">
        <f>Tabla267[[#This Row],[Demanda  2026 '[MVA'] SP]]*Tabla267[[#This Row],[Tasa 2027]]+Tabla267[[#This Row],[Requerimientos de Suministro 2027 '[MVA']]]+Tabla267[[#This Row],[Transferencias de Carga 2027 '[MVA']]]</f>
        <v>23.270785005999993</v>
      </c>
      <c r="AB9" s="52">
        <f>Tabla267[[#This Row],[Demanda 2027 '[MVA'] SP]]*Tabla267[[#This Row],[Tasa 2028]]+Tabla267[[#This Row],[Requerimientos de Suministro 2028 '[MVA']]]+Tabla267[[#This Row],[Transferencias de Carga 2028 '[MVA']]]</f>
        <v>23.806013061137993</v>
      </c>
      <c r="AC9" s="52">
        <f>Tabla267[[#This Row],[Demanda 2028 '[MVA'] SP]]*Tabla267[[#This Row],[Tasa 2029]]+Tabla267[[#This Row],[Requerimientos de Suministro 2029 '[MVA']]]+Tabla267[[#This Row],[Transferencias de Carga 2029 '[MVA']]]</f>
        <v>24.353551361544163</v>
      </c>
      <c r="AD9" s="52">
        <f>Tabla267[[#This Row],[Demanda 2029 '[MVA'] SP]]*Tabla267[[#This Row],[Tasa 2030]]+Tabla267[[#This Row],[Requerimientos de Suministro 2030 '[MVA']]]+Tabla267[[#This Row],[Transferencias de Carga 2030 '[MVA']]]</f>
        <v>24.913683042859677</v>
      </c>
      <c r="AE9" s="53">
        <f t="shared" si="6"/>
        <v>0.72</v>
      </c>
      <c r="AF9" s="53">
        <f t="shared" si="7"/>
        <v>0.73655999999999988</v>
      </c>
      <c r="AG9" s="53">
        <f t="shared" si="8"/>
        <v>0.75350087999999982</v>
      </c>
      <c r="AH9" s="53">
        <f t="shared" si="9"/>
        <v>0.93083140023999977</v>
      </c>
      <c r="AI9" s="53">
        <f t="shared" si="10"/>
        <v>0.95224052244551971</v>
      </c>
      <c r="AJ9" s="53">
        <f t="shared" si="11"/>
        <v>0.97414205446176649</v>
      </c>
      <c r="AK9" s="53">
        <f t="shared" si="12"/>
        <v>0.99654732171438709</v>
      </c>
    </row>
    <row r="10" spans="2:37" x14ac:dyDescent="0.25">
      <c r="B10" s="10" t="s">
        <v>121</v>
      </c>
      <c r="C10" s="10" t="s">
        <v>121</v>
      </c>
      <c r="D10" s="10"/>
      <c r="E10" s="10"/>
      <c r="F10" s="10"/>
      <c r="G10" s="13"/>
      <c r="H10" s="13"/>
      <c r="I10" s="10"/>
      <c r="J10" s="10"/>
      <c r="K10" s="10"/>
      <c r="L10" s="10"/>
      <c r="M10" s="11"/>
      <c r="N10" s="11"/>
      <c r="O10" s="11"/>
      <c r="P10" s="11"/>
      <c r="Q10" s="11"/>
      <c r="R10" s="11"/>
      <c r="S10" s="15"/>
      <c r="T10" s="15"/>
      <c r="U10" s="15"/>
      <c r="V10" s="15"/>
      <c r="W10" s="15"/>
      <c r="X10" s="15"/>
      <c r="Y10" s="16">
        <f>+Tabla267[[#This Row],[Demanda Máxima 2024 '[MVA']]]*Tabla267[[#This Row],[Tasa 2025]]+Tabla267[[#This Row],[Requerimientos de Suministro 2025 '[MVA']]]+Tabla267[[#This Row],[Transferencias de Carga 2025 '[MVA']]]</f>
        <v>0</v>
      </c>
      <c r="Z10" s="16">
        <f>Tabla267[[#This Row],[Demanda 2025 '[MVA'] SP]]*Tabla267[[#This Row],[Tasa 2026]]+Tabla267[[#This Row],[Requerimientos de Suministro 2026 '[MVA']]]+Tabla267[[#This Row],[Transferencias de Carga 2026 '[MVA']]]</f>
        <v>0</v>
      </c>
      <c r="AA10" s="16">
        <f>Tabla267[[#This Row],[Demanda  2026 '[MVA'] SP]]*Tabla267[[#This Row],[Tasa 2027]]+Tabla267[[#This Row],[Requerimientos de Suministro 2027 '[MVA']]]+Tabla267[[#This Row],[Transferencias de Carga 2027 '[MVA']]]</f>
        <v>0</v>
      </c>
      <c r="AB10" s="16">
        <f>Tabla267[[#This Row],[Demanda 2027 '[MVA'] SP]]*Tabla267[[#This Row],[Tasa 2028]]+Tabla267[[#This Row],[Requerimientos de Suministro 2028 '[MVA']]]+Tabla267[[#This Row],[Transferencias de Carga 2028 '[MVA']]]</f>
        <v>0</v>
      </c>
      <c r="AC10" s="16">
        <f>Tabla267[[#This Row],[Demanda 2028 '[MVA'] SP]]*Tabla267[[#This Row],[Tasa 2029]]+Tabla267[[#This Row],[Requerimientos de Suministro 2029 '[MVA']]]+Tabla267[[#This Row],[Transferencias de Carga 2029 '[MVA']]]</f>
        <v>0</v>
      </c>
      <c r="AD10" s="16">
        <f>Tabla267[[#This Row],[Demanda 2029 '[MVA'] SP]]*Tabla267[[#This Row],[Tasa 2030]]+Tabla267[[#This Row],[Requerimientos de Suministro 2030 '[MVA']]]+Tabla267[[#This Row],[Transferencias de Carga 2030 '[MVA']]]</f>
        <v>0</v>
      </c>
      <c r="AE10" s="123">
        <f t="shared" si="6"/>
        <v>0</v>
      </c>
      <c r="AF10" s="123">
        <f t="shared" si="7"/>
        <v>0</v>
      </c>
      <c r="AG10" s="123">
        <f t="shared" si="8"/>
        <v>0</v>
      </c>
      <c r="AH10" s="123">
        <f t="shared" si="9"/>
        <v>0</v>
      </c>
      <c r="AI10" s="123">
        <f t="shared" si="10"/>
        <v>0</v>
      </c>
      <c r="AJ10" s="123">
        <f t="shared" si="11"/>
        <v>0</v>
      </c>
      <c r="AK10" s="123">
        <f t="shared" si="12"/>
        <v>0</v>
      </c>
    </row>
    <row r="11" spans="2:37" x14ac:dyDescent="0.25">
      <c r="B11" s="10" t="s">
        <v>121</v>
      </c>
      <c r="C11" s="10" t="s">
        <v>121</v>
      </c>
      <c r="D11" s="10"/>
      <c r="E11" s="10"/>
      <c r="F11" s="10"/>
      <c r="G11" s="13"/>
      <c r="H11" s="13"/>
      <c r="I11" s="10"/>
      <c r="J11" s="10"/>
      <c r="K11" s="10"/>
      <c r="L11" s="10"/>
      <c r="M11" s="11"/>
      <c r="N11" s="11"/>
      <c r="O11" s="11"/>
      <c r="P11" s="11"/>
      <c r="Q11" s="11"/>
      <c r="R11" s="11"/>
      <c r="S11" s="15"/>
      <c r="T11" s="15"/>
      <c r="U11" s="15"/>
      <c r="V11" s="15"/>
      <c r="W11" s="15"/>
      <c r="X11" s="15"/>
      <c r="Y11" s="16">
        <f>+Tabla267[[#This Row],[Demanda Máxima 2024 '[MVA']]]*Tabla267[[#This Row],[Tasa 2025]]+Tabla267[[#This Row],[Requerimientos de Suministro 2025 '[MVA']]]+Tabla267[[#This Row],[Transferencias de Carga 2025 '[MVA']]]</f>
        <v>0</v>
      </c>
      <c r="Z11" s="16">
        <f>Tabla267[[#This Row],[Demanda 2025 '[MVA'] SP]]*Tabla267[[#This Row],[Tasa 2026]]+Tabla267[[#This Row],[Requerimientos de Suministro 2026 '[MVA']]]+Tabla267[[#This Row],[Transferencias de Carga 2026 '[MVA']]]</f>
        <v>0</v>
      </c>
      <c r="AA11" s="16">
        <f>Tabla267[[#This Row],[Demanda  2026 '[MVA'] SP]]*Tabla267[[#This Row],[Tasa 2027]]+Tabla267[[#This Row],[Requerimientos de Suministro 2027 '[MVA']]]+Tabla267[[#This Row],[Transferencias de Carga 2027 '[MVA']]]</f>
        <v>0</v>
      </c>
      <c r="AB11" s="16">
        <f>Tabla267[[#This Row],[Demanda 2027 '[MVA'] SP]]*Tabla267[[#This Row],[Tasa 2028]]+Tabla267[[#This Row],[Requerimientos de Suministro 2028 '[MVA']]]+Tabla267[[#This Row],[Transferencias de Carga 2028 '[MVA']]]</f>
        <v>0</v>
      </c>
      <c r="AC11" s="16">
        <f>Tabla267[[#This Row],[Demanda 2028 '[MVA'] SP]]*Tabla267[[#This Row],[Tasa 2029]]+Tabla267[[#This Row],[Requerimientos de Suministro 2029 '[MVA']]]+Tabla267[[#This Row],[Transferencias de Carga 2029 '[MVA']]]</f>
        <v>0</v>
      </c>
      <c r="AD11" s="16">
        <f>Tabla267[[#This Row],[Demanda 2029 '[MVA'] SP]]*Tabla267[[#This Row],[Tasa 2030]]+Tabla267[[#This Row],[Requerimientos de Suministro 2030 '[MVA']]]+Tabla267[[#This Row],[Transferencias de Carga 2030 '[MVA']]]</f>
        <v>0</v>
      </c>
      <c r="AE11" s="123">
        <f t="shared" si="6"/>
        <v>0</v>
      </c>
      <c r="AF11" s="123">
        <f t="shared" si="7"/>
        <v>0</v>
      </c>
      <c r="AG11" s="123">
        <f t="shared" si="8"/>
        <v>0</v>
      </c>
      <c r="AH11" s="123">
        <f t="shared" si="9"/>
        <v>0</v>
      </c>
      <c r="AI11" s="123">
        <f t="shared" si="10"/>
        <v>0</v>
      </c>
      <c r="AJ11" s="123">
        <f t="shared" si="11"/>
        <v>0</v>
      </c>
      <c r="AK11" s="123">
        <f t="shared" si="12"/>
        <v>0</v>
      </c>
    </row>
    <row r="12" spans="2:37" x14ac:dyDescent="0.25">
      <c r="B12" s="10" t="s">
        <v>121</v>
      </c>
      <c r="C12" s="10" t="s">
        <v>121</v>
      </c>
      <c r="D12" s="10"/>
      <c r="E12" s="10"/>
      <c r="F12" s="10"/>
      <c r="G12" s="13"/>
      <c r="H12" s="13"/>
      <c r="I12" s="10"/>
      <c r="J12" s="10"/>
      <c r="K12" s="10"/>
      <c r="L12" s="10"/>
      <c r="M12" s="11"/>
      <c r="N12" s="11"/>
      <c r="O12" s="11"/>
      <c r="P12" s="11"/>
      <c r="Q12" s="11"/>
      <c r="R12" s="11"/>
      <c r="S12" s="15"/>
      <c r="T12" s="15"/>
      <c r="U12" s="15"/>
      <c r="V12" s="15"/>
      <c r="W12" s="15"/>
      <c r="X12" s="15"/>
      <c r="Y12" s="16">
        <f>+Tabla267[[#This Row],[Demanda Máxima 2024 '[MVA']]]*Tabla267[[#This Row],[Tasa 2025]]+Tabla267[[#This Row],[Requerimientos de Suministro 2025 '[MVA']]]+Tabla267[[#This Row],[Transferencias de Carga 2025 '[MVA']]]</f>
        <v>0</v>
      </c>
      <c r="Z12" s="16">
        <f>Tabla267[[#This Row],[Demanda 2025 '[MVA'] SP]]*Tabla267[[#This Row],[Tasa 2026]]+Tabla267[[#This Row],[Requerimientos de Suministro 2026 '[MVA']]]+Tabla267[[#This Row],[Transferencias de Carga 2026 '[MVA']]]</f>
        <v>0</v>
      </c>
      <c r="AA12" s="16">
        <f>Tabla267[[#This Row],[Demanda  2026 '[MVA'] SP]]*Tabla267[[#This Row],[Tasa 2027]]+Tabla267[[#This Row],[Requerimientos de Suministro 2027 '[MVA']]]+Tabla267[[#This Row],[Transferencias de Carga 2027 '[MVA']]]</f>
        <v>0</v>
      </c>
      <c r="AB12" s="16">
        <f>Tabla267[[#This Row],[Demanda 2027 '[MVA'] SP]]*Tabla267[[#This Row],[Tasa 2028]]+Tabla267[[#This Row],[Requerimientos de Suministro 2028 '[MVA']]]+Tabla267[[#This Row],[Transferencias de Carga 2028 '[MVA']]]</f>
        <v>0</v>
      </c>
      <c r="AC12" s="16">
        <f>Tabla267[[#This Row],[Demanda 2028 '[MVA'] SP]]*Tabla267[[#This Row],[Tasa 2029]]+Tabla267[[#This Row],[Requerimientos de Suministro 2029 '[MVA']]]+Tabla267[[#This Row],[Transferencias de Carga 2029 '[MVA']]]</f>
        <v>0</v>
      </c>
      <c r="AD12" s="16">
        <f>Tabla267[[#This Row],[Demanda 2029 '[MVA'] SP]]*Tabla267[[#This Row],[Tasa 2030]]+Tabla267[[#This Row],[Requerimientos de Suministro 2030 '[MVA']]]+Tabla267[[#This Row],[Transferencias de Carga 2030 '[MVA']]]</f>
        <v>0</v>
      </c>
      <c r="AE12" s="123">
        <f t="shared" si="6"/>
        <v>0</v>
      </c>
      <c r="AF12" s="123">
        <f t="shared" si="7"/>
        <v>0</v>
      </c>
      <c r="AG12" s="123">
        <f t="shared" si="8"/>
        <v>0</v>
      </c>
      <c r="AH12" s="123">
        <f t="shared" si="9"/>
        <v>0</v>
      </c>
      <c r="AI12" s="123">
        <f t="shared" si="10"/>
        <v>0</v>
      </c>
      <c r="AJ12" s="123">
        <f t="shared" si="11"/>
        <v>0</v>
      </c>
      <c r="AK12" s="123">
        <f t="shared" si="12"/>
        <v>0</v>
      </c>
    </row>
    <row r="13" spans="2:37" x14ac:dyDescent="0.25">
      <c r="B13" s="10" t="s">
        <v>121</v>
      </c>
      <c r="C13" s="10" t="s">
        <v>121</v>
      </c>
      <c r="D13" s="10"/>
      <c r="E13" s="10"/>
      <c r="F13" s="10"/>
      <c r="G13" s="13"/>
      <c r="H13" s="13"/>
      <c r="I13" s="10"/>
      <c r="J13" s="10"/>
      <c r="K13" s="10"/>
      <c r="L13" s="10"/>
      <c r="M13" s="11"/>
      <c r="N13" s="11"/>
      <c r="O13" s="11"/>
      <c r="P13" s="11"/>
      <c r="Q13" s="11"/>
      <c r="R13" s="11"/>
      <c r="S13" s="15"/>
      <c r="T13" s="15"/>
      <c r="U13" s="15"/>
      <c r="V13" s="15"/>
      <c r="W13" s="15"/>
      <c r="X13" s="15"/>
      <c r="Y13" s="16">
        <f>+Tabla267[[#This Row],[Demanda Máxima 2024 '[MVA']]]*Tabla267[[#This Row],[Tasa 2025]]+Tabla267[[#This Row],[Requerimientos de Suministro 2025 '[MVA']]]+Tabla267[[#This Row],[Transferencias de Carga 2025 '[MVA']]]</f>
        <v>0</v>
      </c>
      <c r="Z13" s="16">
        <f>Tabla267[[#This Row],[Demanda 2025 '[MVA'] SP]]*Tabla267[[#This Row],[Tasa 2026]]+Tabla267[[#This Row],[Requerimientos de Suministro 2026 '[MVA']]]+Tabla267[[#This Row],[Transferencias de Carga 2026 '[MVA']]]</f>
        <v>0</v>
      </c>
      <c r="AA13" s="16">
        <f>Tabla267[[#This Row],[Demanda  2026 '[MVA'] SP]]*Tabla267[[#This Row],[Tasa 2027]]+Tabla267[[#This Row],[Requerimientos de Suministro 2027 '[MVA']]]+Tabla267[[#This Row],[Transferencias de Carga 2027 '[MVA']]]</f>
        <v>0</v>
      </c>
      <c r="AB13" s="16">
        <f>Tabla267[[#This Row],[Demanda 2027 '[MVA'] SP]]*Tabla267[[#This Row],[Tasa 2028]]+Tabla267[[#This Row],[Requerimientos de Suministro 2028 '[MVA']]]+Tabla267[[#This Row],[Transferencias de Carga 2028 '[MVA']]]</f>
        <v>0</v>
      </c>
      <c r="AC13" s="16">
        <f>Tabla267[[#This Row],[Demanda 2028 '[MVA'] SP]]*Tabla267[[#This Row],[Tasa 2029]]+Tabla267[[#This Row],[Requerimientos de Suministro 2029 '[MVA']]]+Tabla267[[#This Row],[Transferencias de Carga 2029 '[MVA']]]</f>
        <v>0</v>
      </c>
      <c r="AD13" s="16">
        <f>Tabla267[[#This Row],[Demanda 2029 '[MVA'] SP]]*Tabla267[[#This Row],[Tasa 2030]]+Tabla267[[#This Row],[Requerimientos de Suministro 2030 '[MVA']]]+Tabla267[[#This Row],[Transferencias de Carga 2030 '[MVA']]]</f>
        <v>0</v>
      </c>
      <c r="AE13" s="123">
        <f t="shared" si="6"/>
        <v>0</v>
      </c>
      <c r="AF13" s="123">
        <f t="shared" si="7"/>
        <v>0</v>
      </c>
      <c r="AG13" s="123">
        <f t="shared" si="8"/>
        <v>0</v>
      </c>
      <c r="AH13" s="123">
        <f t="shared" si="9"/>
        <v>0</v>
      </c>
      <c r="AI13" s="123">
        <f t="shared" si="10"/>
        <v>0</v>
      </c>
      <c r="AJ13" s="123">
        <f t="shared" si="11"/>
        <v>0</v>
      </c>
      <c r="AK13" s="123">
        <f t="shared" si="12"/>
        <v>0</v>
      </c>
    </row>
    <row r="14" spans="2:37" x14ac:dyDescent="0.25">
      <c r="B14" s="10" t="s">
        <v>121</v>
      </c>
      <c r="C14" s="10" t="s">
        <v>121</v>
      </c>
      <c r="D14" s="10"/>
      <c r="E14" s="10"/>
      <c r="F14" s="10"/>
      <c r="G14" s="13"/>
      <c r="H14" s="13"/>
      <c r="I14" s="10"/>
      <c r="J14" s="10"/>
      <c r="K14" s="10"/>
      <c r="L14" s="10"/>
      <c r="M14" s="11"/>
      <c r="N14" s="11"/>
      <c r="O14" s="11"/>
      <c r="P14" s="11"/>
      <c r="Q14" s="11"/>
      <c r="R14" s="11"/>
      <c r="S14" s="15"/>
      <c r="T14" s="15"/>
      <c r="U14" s="15"/>
      <c r="V14" s="15"/>
      <c r="W14" s="15"/>
      <c r="X14" s="15"/>
      <c r="Y14" s="16">
        <f>+Tabla267[[#This Row],[Demanda Máxima 2024 '[MVA']]]*Tabla267[[#This Row],[Tasa 2025]]+Tabla267[[#This Row],[Requerimientos de Suministro 2025 '[MVA']]]+Tabla267[[#This Row],[Transferencias de Carga 2025 '[MVA']]]</f>
        <v>0</v>
      </c>
      <c r="Z14" s="16">
        <f>Tabla267[[#This Row],[Demanda 2025 '[MVA'] SP]]*Tabla267[[#This Row],[Tasa 2026]]+Tabla267[[#This Row],[Requerimientos de Suministro 2026 '[MVA']]]+Tabla267[[#This Row],[Transferencias de Carga 2026 '[MVA']]]</f>
        <v>0</v>
      </c>
      <c r="AA14" s="16">
        <f>Tabla267[[#This Row],[Demanda  2026 '[MVA'] SP]]*Tabla267[[#This Row],[Tasa 2027]]+Tabla267[[#This Row],[Requerimientos de Suministro 2027 '[MVA']]]+Tabla267[[#This Row],[Transferencias de Carga 2027 '[MVA']]]</f>
        <v>0</v>
      </c>
      <c r="AB14" s="16">
        <f>Tabla267[[#This Row],[Demanda 2027 '[MVA'] SP]]*Tabla267[[#This Row],[Tasa 2028]]+Tabla267[[#This Row],[Requerimientos de Suministro 2028 '[MVA']]]+Tabla267[[#This Row],[Transferencias de Carga 2028 '[MVA']]]</f>
        <v>0</v>
      </c>
      <c r="AC14" s="16">
        <f>Tabla267[[#This Row],[Demanda 2028 '[MVA'] SP]]*Tabla267[[#This Row],[Tasa 2029]]+Tabla267[[#This Row],[Requerimientos de Suministro 2029 '[MVA']]]+Tabla267[[#This Row],[Transferencias de Carga 2029 '[MVA']]]</f>
        <v>0</v>
      </c>
      <c r="AD14" s="16">
        <f>Tabla267[[#This Row],[Demanda 2029 '[MVA'] SP]]*Tabla267[[#This Row],[Tasa 2030]]+Tabla267[[#This Row],[Requerimientos de Suministro 2030 '[MVA']]]+Tabla267[[#This Row],[Transferencias de Carga 2030 '[MVA']]]</f>
        <v>0</v>
      </c>
      <c r="AE14" s="123">
        <f t="shared" si="6"/>
        <v>0</v>
      </c>
      <c r="AF14" s="123">
        <f t="shared" si="7"/>
        <v>0</v>
      </c>
      <c r="AG14" s="123">
        <f t="shared" si="8"/>
        <v>0</v>
      </c>
      <c r="AH14" s="123">
        <f t="shared" si="9"/>
        <v>0</v>
      </c>
      <c r="AI14" s="123">
        <f t="shared" si="10"/>
        <v>0</v>
      </c>
      <c r="AJ14" s="123">
        <f t="shared" si="11"/>
        <v>0</v>
      </c>
      <c r="AK14" s="123">
        <f t="shared" si="12"/>
        <v>0</v>
      </c>
    </row>
    <row r="15" spans="2:37" x14ac:dyDescent="0.25">
      <c r="B15" s="10" t="s">
        <v>121</v>
      </c>
      <c r="C15" s="10" t="s">
        <v>121</v>
      </c>
      <c r="D15" s="10"/>
      <c r="E15" s="10"/>
      <c r="F15" s="10"/>
      <c r="G15" s="13"/>
      <c r="H15" s="13"/>
      <c r="I15" s="10"/>
      <c r="J15" s="10"/>
      <c r="K15" s="10"/>
      <c r="L15" s="10"/>
      <c r="M15" s="11"/>
      <c r="N15" s="11"/>
      <c r="O15" s="11"/>
      <c r="P15" s="11"/>
      <c r="Q15" s="11"/>
      <c r="R15" s="11"/>
      <c r="S15" s="15"/>
      <c r="T15" s="15"/>
      <c r="U15" s="15"/>
      <c r="V15" s="15"/>
      <c r="W15" s="15"/>
      <c r="X15" s="15"/>
      <c r="Y15" s="16">
        <f>+Tabla267[[#This Row],[Demanda Máxima 2024 '[MVA']]]*Tabla267[[#This Row],[Tasa 2025]]+Tabla267[[#This Row],[Requerimientos de Suministro 2025 '[MVA']]]+Tabla267[[#This Row],[Transferencias de Carga 2025 '[MVA']]]</f>
        <v>0</v>
      </c>
      <c r="Z15" s="16">
        <f>Tabla267[[#This Row],[Demanda 2025 '[MVA'] SP]]*Tabla267[[#This Row],[Tasa 2026]]+Tabla267[[#This Row],[Requerimientos de Suministro 2026 '[MVA']]]+Tabla267[[#This Row],[Transferencias de Carga 2026 '[MVA']]]</f>
        <v>0</v>
      </c>
      <c r="AA15" s="16">
        <f>Tabla267[[#This Row],[Demanda  2026 '[MVA'] SP]]*Tabla267[[#This Row],[Tasa 2027]]+Tabla267[[#This Row],[Requerimientos de Suministro 2027 '[MVA']]]+Tabla267[[#This Row],[Transferencias de Carga 2027 '[MVA']]]</f>
        <v>0</v>
      </c>
      <c r="AB15" s="16">
        <f>Tabla267[[#This Row],[Demanda 2027 '[MVA'] SP]]*Tabla267[[#This Row],[Tasa 2028]]+Tabla267[[#This Row],[Requerimientos de Suministro 2028 '[MVA']]]+Tabla267[[#This Row],[Transferencias de Carga 2028 '[MVA']]]</f>
        <v>0</v>
      </c>
      <c r="AC15" s="16">
        <f>Tabla267[[#This Row],[Demanda 2028 '[MVA'] SP]]*Tabla267[[#This Row],[Tasa 2029]]+Tabla267[[#This Row],[Requerimientos de Suministro 2029 '[MVA']]]+Tabla267[[#This Row],[Transferencias de Carga 2029 '[MVA']]]</f>
        <v>0</v>
      </c>
      <c r="AD15" s="16">
        <f>Tabla267[[#This Row],[Demanda 2029 '[MVA'] SP]]*Tabla267[[#This Row],[Tasa 2030]]+Tabla267[[#This Row],[Requerimientos de Suministro 2030 '[MVA']]]+Tabla267[[#This Row],[Transferencias de Carga 2030 '[MVA']]]</f>
        <v>0</v>
      </c>
      <c r="AE15" s="124">
        <f t="shared" ref="AE15:AE31" si="13">IFERROR(F15/$E15,0)</f>
        <v>0</v>
      </c>
      <c r="AF15" s="124">
        <f t="shared" ref="AF15:AF31" si="14">IFERROR(Y15/$E15,0)</f>
        <v>0</v>
      </c>
      <c r="AG15" s="124">
        <f t="shared" ref="AG15:AG31" si="15">IFERROR(Z15/$E15,0)</f>
        <v>0</v>
      </c>
      <c r="AH15" s="124">
        <f t="shared" ref="AH15:AH31" si="16">IFERROR(AA15/$E15,0)</f>
        <v>0</v>
      </c>
      <c r="AI15" s="124">
        <f t="shared" ref="AI15:AI31" si="17">IFERROR(AB15/$E15,0)</f>
        <v>0</v>
      </c>
      <c r="AJ15" s="124">
        <f t="shared" ref="AJ15:AJ31" si="18">IFERROR(AC15/$E15,0)</f>
        <v>0</v>
      </c>
      <c r="AK15" s="124">
        <f t="shared" ref="AK15:AK31" si="19">IFERROR(AD15/$E15,0)</f>
        <v>0</v>
      </c>
    </row>
    <row r="16" spans="2:37" x14ac:dyDescent="0.25">
      <c r="B16" s="10" t="s">
        <v>121</v>
      </c>
      <c r="C16" s="10" t="s">
        <v>121</v>
      </c>
      <c r="D16" s="10"/>
      <c r="E16" s="10"/>
      <c r="F16" s="10"/>
      <c r="G16" s="13"/>
      <c r="H16" s="13"/>
      <c r="I16" s="10"/>
      <c r="J16" s="10"/>
      <c r="K16" s="10"/>
      <c r="L16" s="10"/>
      <c r="M16" s="11"/>
      <c r="N16" s="11"/>
      <c r="O16" s="11"/>
      <c r="P16" s="11"/>
      <c r="Q16" s="11"/>
      <c r="R16" s="11"/>
      <c r="S16" s="15"/>
      <c r="T16" s="15"/>
      <c r="U16" s="15"/>
      <c r="V16" s="15"/>
      <c r="W16" s="15"/>
      <c r="X16" s="15"/>
      <c r="Y16" s="16">
        <f>+Tabla267[[#This Row],[Demanda Máxima 2024 '[MVA']]]*Tabla267[[#This Row],[Tasa 2025]]+Tabla267[[#This Row],[Requerimientos de Suministro 2025 '[MVA']]]+Tabla267[[#This Row],[Transferencias de Carga 2025 '[MVA']]]</f>
        <v>0</v>
      </c>
      <c r="Z16" s="16">
        <f>Tabla267[[#This Row],[Demanda 2025 '[MVA'] SP]]*Tabla267[[#This Row],[Tasa 2026]]+Tabla267[[#This Row],[Requerimientos de Suministro 2026 '[MVA']]]+Tabla267[[#This Row],[Transferencias de Carga 2026 '[MVA']]]</f>
        <v>0</v>
      </c>
      <c r="AA16" s="16">
        <f>Tabla267[[#This Row],[Demanda  2026 '[MVA'] SP]]*Tabla267[[#This Row],[Tasa 2027]]+Tabla267[[#This Row],[Requerimientos de Suministro 2027 '[MVA']]]+Tabla267[[#This Row],[Transferencias de Carga 2027 '[MVA']]]</f>
        <v>0</v>
      </c>
      <c r="AB16" s="16">
        <f>Tabla267[[#This Row],[Demanda 2027 '[MVA'] SP]]*Tabla267[[#This Row],[Tasa 2028]]+Tabla267[[#This Row],[Requerimientos de Suministro 2028 '[MVA']]]+Tabla267[[#This Row],[Transferencias de Carga 2028 '[MVA']]]</f>
        <v>0</v>
      </c>
      <c r="AC16" s="16">
        <f>Tabla267[[#This Row],[Demanda 2028 '[MVA'] SP]]*Tabla267[[#This Row],[Tasa 2029]]+Tabla267[[#This Row],[Requerimientos de Suministro 2029 '[MVA']]]+Tabla267[[#This Row],[Transferencias de Carga 2029 '[MVA']]]</f>
        <v>0</v>
      </c>
      <c r="AD16" s="16">
        <f>Tabla267[[#This Row],[Demanda 2029 '[MVA'] SP]]*Tabla267[[#This Row],[Tasa 2030]]+Tabla267[[#This Row],[Requerimientos de Suministro 2030 '[MVA']]]+Tabla267[[#This Row],[Transferencias de Carga 2030 '[MVA']]]</f>
        <v>0</v>
      </c>
      <c r="AE16" s="14">
        <f t="shared" si="13"/>
        <v>0</v>
      </c>
      <c r="AF16" s="14">
        <f t="shared" si="14"/>
        <v>0</v>
      </c>
      <c r="AG16" s="14">
        <f t="shared" si="15"/>
        <v>0</v>
      </c>
      <c r="AH16" s="14">
        <f t="shared" si="16"/>
        <v>0</v>
      </c>
      <c r="AI16" s="14">
        <f t="shared" si="17"/>
        <v>0</v>
      </c>
      <c r="AJ16" s="14">
        <f t="shared" si="18"/>
        <v>0</v>
      </c>
      <c r="AK16" s="14">
        <f t="shared" si="19"/>
        <v>0</v>
      </c>
    </row>
    <row r="17" spans="2:37" x14ac:dyDescent="0.25">
      <c r="B17" s="10" t="s">
        <v>121</v>
      </c>
      <c r="C17" s="10" t="s">
        <v>121</v>
      </c>
      <c r="D17" s="10"/>
      <c r="E17" s="10"/>
      <c r="F17" s="10"/>
      <c r="G17" s="13"/>
      <c r="H17" s="13"/>
      <c r="I17" s="10"/>
      <c r="J17" s="10"/>
      <c r="K17" s="10"/>
      <c r="L17" s="10"/>
      <c r="M17" s="11"/>
      <c r="N17" s="11"/>
      <c r="O17" s="11"/>
      <c r="P17" s="11"/>
      <c r="Q17" s="11"/>
      <c r="R17" s="11"/>
      <c r="S17" s="15"/>
      <c r="T17" s="15"/>
      <c r="U17" s="15"/>
      <c r="V17" s="15"/>
      <c r="W17" s="15"/>
      <c r="X17" s="15"/>
      <c r="Y17" s="16">
        <f>+Tabla267[[#This Row],[Demanda Máxima 2024 '[MVA']]]*Tabla267[[#This Row],[Tasa 2025]]+Tabla267[[#This Row],[Requerimientos de Suministro 2025 '[MVA']]]+Tabla267[[#This Row],[Transferencias de Carga 2025 '[MVA']]]</f>
        <v>0</v>
      </c>
      <c r="Z17" s="16">
        <f>Tabla267[[#This Row],[Demanda 2025 '[MVA'] SP]]*Tabla267[[#This Row],[Tasa 2026]]+Tabla267[[#This Row],[Requerimientos de Suministro 2026 '[MVA']]]+Tabla267[[#This Row],[Transferencias de Carga 2026 '[MVA']]]</f>
        <v>0</v>
      </c>
      <c r="AA17" s="16">
        <f>Tabla267[[#This Row],[Demanda  2026 '[MVA'] SP]]*Tabla267[[#This Row],[Tasa 2027]]+Tabla267[[#This Row],[Requerimientos de Suministro 2027 '[MVA']]]+Tabla267[[#This Row],[Transferencias de Carga 2027 '[MVA']]]</f>
        <v>0</v>
      </c>
      <c r="AB17" s="16">
        <f>Tabla267[[#This Row],[Demanda 2027 '[MVA'] SP]]*Tabla267[[#This Row],[Tasa 2028]]+Tabla267[[#This Row],[Requerimientos de Suministro 2028 '[MVA']]]+Tabla267[[#This Row],[Transferencias de Carga 2028 '[MVA']]]</f>
        <v>0</v>
      </c>
      <c r="AC17" s="16">
        <f>Tabla267[[#This Row],[Demanda 2028 '[MVA'] SP]]*Tabla267[[#This Row],[Tasa 2029]]+Tabla267[[#This Row],[Requerimientos de Suministro 2029 '[MVA']]]+Tabla267[[#This Row],[Transferencias de Carga 2029 '[MVA']]]</f>
        <v>0</v>
      </c>
      <c r="AD17" s="16">
        <f>Tabla267[[#This Row],[Demanda 2029 '[MVA'] SP]]*Tabla267[[#This Row],[Tasa 2030]]+Tabla267[[#This Row],[Requerimientos de Suministro 2030 '[MVA']]]+Tabla267[[#This Row],[Transferencias de Carga 2030 '[MVA']]]</f>
        <v>0</v>
      </c>
      <c r="AE17" s="14">
        <f t="shared" si="13"/>
        <v>0</v>
      </c>
      <c r="AF17" s="14">
        <f t="shared" si="14"/>
        <v>0</v>
      </c>
      <c r="AG17" s="14">
        <f t="shared" si="15"/>
        <v>0</v>
      </c>
      <c r="AH17" s="14">
        <f t="shared" si="16"/>
        <v>0</v>
      </c>
      <c r="AI17" s="14">
        <f t="shared" si="17"/>
        <v>0</v>
      </c>
      <c r="AJ17" s="14">
        <f t="shared" si="18"/>
        <v>0</v>
      </c>
      <c r="AK17" s="14">
        <f t="shared" si="19"/>
        <v>0</v>
      </c>
    </row>
    <row r="18" spans="2:37" x14ac:dyDescent="0.25">
      <c r="B18" s="10" t="s">
        <v>121</v>
      </c>
      <c r="C18" s="10" t="s">
        <v>121</v>
      </c>
      <c r="D18" s="10"/>
      <c r="E18" s="10"/>
      <c r="F18" s="10"/>
      <c r="G18" s="13"/>
      <c r="H18" s="13"/>
      <c r="I18" s="10"/>
      <c r="J18" s="10"/>
      <c r="K18" s="10"/>
      <c r="L18" s="10"/>
      <c r="M18" s="11"/>
      <c r="N18" s="11"/>
      <c r="O18" s="11"/>
      <c r="P18" s="11"/>
      <c r="Q18" s="11"/>
      <c r="R18" s="11"/>
      <c r="S18" s="15"/>
      <c r="T18" s="15"/>
      <c r="U18" s="15"/>
      <c r="V18" s="15"/>
      <c r="W18" s="15"/>
      <c r="X18" s="15"/>
      <c r="Y18" s="16">
        <f>+Tabla267[[#This Row],[Demanda Máxima 2024 '[MVA']]]*Tabla267[[#This Row],[Tasa 2025]]+Tabla267[[#This Row],[Requerimientos de Suministro 2025 '[MVA']]]+Tabla267[[#This Row],[Transferencias de Carga 2025 '[MVA']]]</f>
        <v>0</v>
      </c>
      <c r="Z18" s="16">
        <f>Tabla267[[#This Row],[Demanda 2025 '[MVA'] SP]]*Tabla267[[#This Row],[Tasa 2026]]+Tabla267[[#This Row],[Requerimientos de Suministro 2026 '[MVA']]]+Tabla267[[#This Row],[Transferencias de Carga 2026 '[MVA']]]</f>
        <v>0</v>
      </c>
      <c r="AA18" s="16">
        <f>Tabla267[[#This Row],[Demanda  2026 '[MVA'] SP]]*Tabla267[[#This Row],[Tasa 2027]]+Tabla267[[#This Row],[Requerimientos de Suministro 2027 '[MVA']]]+Tabla267[[#This Row],[Transferencias de Carga 2027 '[MVA']]]</f>
        <v>0</v>
      </c>
      <c r="AB18" s="16">
        <f>Tabla267[[#This Row],[Demanda 2027 '[MVA'] SP]]*Tabla267[[#This Row],[Tasa 2028]]+Tabla267[[#This Row],[Requerimientos de Suministro 2028 '[MVA']]]+Tabla267[[#This Row],[Transferencias de Carga 2028 '[MVA']]]</f>
        <v>0</v>
      </c>
      <c r="AC18" s="16">
        <f>Tabla267[[#This Row],[Demanda 2028 '[MVA'] SP]]*Tabla267[[#This Row],[Tasa 2029]]+Tabla267[[#This Row],[Requerimientos de Suministro 2029 '[MVA']]]+Tabla267[[#This Row],[Transferencias de Carga 2029 '[MVA']]]</f>
        <v>0</v>
      </c>
      <c r="AD18" s="16">
        <f>Tabla267[[#This Row],[Demanda 2029 '[MVA'] SP]]*Tabla267[[#This Row],[Tasa 2030]]+Tabla267[[#This Row],[Requerimientos de Suministro 2030 '[MVA']]]+Tabla267[[#This Row],[Transferencias de Carga 2030 '[MVA']]]</f>
        <v>0</v>
      </c>
      <c r="AE18" s="14">
        <f t="shared" si="13"/>
        <v>0</v>
      </c>
      <c r="AF18" s="14">
        <f t="shared" si="14"/>
        <v>0</v>
      </c>
      <c r="AG18" s="14">
        <f t="shared" si="15"/>
        <v>0</v>
      </c>
      <c r="AH18" s="14">
        <f t="shared" si="16"/>
        <v>0</v>
      </c>
      <c r="AI18" s="14">
        <f t="shared" si="17"/>
        <v>0</v>
      </c>
      <c r="AJ18" s="14">
        <f t="shared" si="18"/>
        <v>0</v>
      </c>
      <c r="AK18" s="14">
        <f t="shared" si="19"/>
        <v>0</v>
      </c>
    </row>
    <row r="19" spans="2:37" x14ac:dyDescent="0.25">
      <c r="B19" s="10" t="s">
        <v>121</v>
      </c>
      <c r="C19" s="10" t="s">
        <v>121</v>
      </c>
      <c r="D19" s="10"/>
      <c r="E19" s="10"/>
      <c r="F19" s="10"/>
      <c r="G19" s="13"/>
      <c r="H19" s="13"/>
      <c r="I19" s="10"/>
      <c r="J19" s="10"/>
      <c r="K19" s="10"/>
      <c r="L19" s="10"/>
      <c r="M19" s="11"/>
      <c r="N19" s="11"/>
      <c r="O19" s="11"/>
      <c r="P19" s="11"/>
      <c r="Q19" s="11"/>
      <c r="R19" s="11"/>
      <c r="S19" s="15"/>
      <c r="T19" s="15"/>
      <c r="U19" s="15"/>
      <c r="V19" s="15"/>
      <c r="W19" s="15"/>
      <c r="X19" s="15"/>
      <c r="Y19" s="16">
        <f>+Tabla267[[#This Row],[Demanda Máxima 2024 '[MVA']]]*Tabla267[[#This Row],[Tasa 2025]]+Tabla267[[#This Row],[Requerimientos de Suministro 2025 '[MVA']]]+Tabla267[[#This Row],[Transferencias de Carga 2025 '[MVA']]]</f>
        <v>0</v>
      </c>
      <c r="Z19" s="16">
        <f>Tabla267[[#This Row],[Demanda 2025 '[MVA'] SP]]*Tabla267[[#This Row],[Tasa 2026]]+Tabla267[[#This Row],[Requerimientos de Suministro 2026 '[MVA']]]+Tabla267[[#This Row],[Transferencias de Carga 2026 '[MVA']]]</f>
        <v>0</v>
      </c>
      <c r="AA19" s="16">
        <f>Tabla267[[#This Row],[Demanda  2026 '[MVA'] SP]]*Tabla267[[#This Row],[Tasa 2027]]+Tabla267[[#This Row],[Requerimientos de Suministro 2027 '[MVA']]]+Tabla267[[#This Row],[Transferencias de Carga 2027 '[MVA']]]</f>
        <v>0</v>
      </c>
      <c r="AB19" s="16">
        <f>Tabla267[[#This Row],[Demanda 2027 '[MVA'] SP]]*Tabla267[[#This Row],[Tasa 2028]]+Tabla267[[#This Row],[Requerimientos de Suministro 2028 '[MVA']]]+Tabla267[[#This Row],[Transferencias de Carga 2028 '[MVA']]]</f>
        <v>0</v>
      </c>
      <c r="AC19" s="16">
        <f>Tabla267[[#This Row],[Demanda 2028 '[MVA'] SP]]*Tabla267[[#This Row],[Tasa 2029]]+Tabla267[[#This Row],[Requerimientos de Suministro 2029 '[MVA']]]+Tabla267[[#This Row],[Transferencias de Carga 2029 '[MVA']]]</f>
        <v>0</v>
      </c>
      <c r="AD19" s="16">
        <f>Tabla267[[#This Row],[Demanda 2029 '[MVA'] SP]]*Tabla267[[#This Row],[Tasa 2030]]+Tabla267[[#This Row],[Requerimientos de Suministro 2030 '[MVA']]]+Tabla267[[#This Row],[Transferencias de Carga 2030 '[MVA']]]</f>
        <v>0</v>
      </c>
      <c r="AE19" s="14">
        <f t="shared" si="13"/>
        <v>0</v>
      </c>
      <c r="AF19" s="14">
        <f t="shared" si="14"/>
        <v>0</v>
      </c>
      <c r="AG19" s="14">
        <f t="shared" si="15"/>
        <v>0</v>
      </c>
      <c r="AH19" s="14">
        <f t="shared" si="16"/>
        <v>0</v>
      </c>
      <c r="AI19" s="14">
        <f t="shared" si="17"/>
        <v>0</v>
      </c>
      <c r="AJ19" s="14">
        <f t="shared" si="18"/>
        <v>0</v>
      </c>
      <c r="AK19" s="14">
        <f t="shared" si="19"/>
        <v>0</v>
      </c>
    </row>
    <row r="20" spans="2:37" x14ac:dyDescent="0.25">
      <c r="B20" s="10" t="s">
        <v>121</v>
      </c>
      <c r="C20" s="10" t="s">
        <v>121</v>
      </c>
      <c r="D20" s="10"/>
      <c r="E20" s="10"/>
      <c r="F20" s="10"/>
      <c r="G20" s="13"/>
      <c r="H20" s="13"/>
      <c r="I20" s="10"/>
      <c r="J20" s="10"/>
      <c r="K20" s="10"/>
      <c r="L20" s="10"/>
      <c r="M20" s="11"/>
      <c r="N20" s="11"/>
      <c r="O20" s="11"/>
      <c r="P20" s="11"/>
      <c r="Q20" s="11"/>
      <c r="R20" s="11"/>
      <c r="S20" s="15"/>
      <c r="T20" s="15"/>
      <c r="U20" s="15"/>
      <c r="V20" s="15"/>
      <c r="W20" s="15"/>
      <c r="X20" s="15"/>
      <c r="Y20" s="16">
        <f>+Tabla267[[#This Row],[Demanda Máxima 2024 '[MVA']]]*Tabla267[[#This Row],[Tasa 2025]]+Tabla267[[#This Row],[Requerimientos de Suministro 2025 '[MVA']]]+Tabla267[[#This Row],[Transferencias de Carga 2025 '[MVA']]]</f>
        <v>0</v>
      </c>
      <c r="Z20" s="16">
        <f>Tabla267[[#This Row],[Demanda 2025 '[MVA'] SP]]*Tabla267[[#This Row],[Tasa 2026]]+Tabla267[[#This Row],[Requerimientos de Suministro 2026 '[MVA']]]+Tabla267[[#This Row],[Transferencias de Carga 2026 '[MVA']]]</f>
        <v>0</v>
      </c>
      <c r="AA20" s="16">
        <f>Tabla267[[#This Row],[Demanda  2026 '[MVA'] SP]]*Tabla267[[#This Row],[Tasa 2027]]+Tabla267[[#This Row],[Requerimientos de Suministro 2027 '[MVA']]]+Tabla267[[#This Row],[Transferencias de Carga 2027 '[MVA']]]</f>
        <v>0</v>
      </c>
      <c r="AB20" s="16">
        <f>Tabla267[[#This Row],[Demanda 2027 '[MVA'] SP]]*Tabla267[[#This Row],[Tasa 2028]]+Tabla267[[#This Row],[Requerimientos de Suministro 2028 '[MVA']]]+Tabla267[[#This Row],[Transferencias de Carga 2028 '[MVA']]]</f>
        <v>0</v>
      </c>
      <c r="AC20" s="16">
        <f>Tabla267[[#This Row],[Demanda 2028 '[MVA'] SP]]*Tabla267[[#This Row],[Tasa 2029]]+Tabla267[[#This Row],[Requerimientos de Suministro 2029 '[MVA']]]+Tabla267[[#This Row],[Transferencias de Carga 2029 '[MVA']]]</f>
        <v>0</v>
      </c>
      <c r="AD20" s="16">
        <f>Tabla267[[#This Row],[Demanda 2029 '[MVA'] SP]]*Tabla267[[#This Row],[Tasa 2030]]+Tabla267[[#This Row],[Requerimientos de Suministro 2030 '[MVA']]]+Tabla267[[#This Row],[Transferencias de Carga 2030 '[MVA']]]</f>
        <v>0</v>
      </c>
      <c r="AE20" s="14">
        <f t="shared" si="13"/>
        <v>0</v>
      </c>
      <c r="AF20" s="14">
        <f t="shared" si="14"/>
        <v>0</v>
      </c>
      <c r="AG20" s="14">
        <f t="shared" si="15"/>
        <v>0</v>
      </c>
      <c r="AH20" s="14">
        <f t="shared" si="16"/>
        <v>0</v>
      </c>
      <c r="AI20" s="14">
        <f t="shared" si="17"/>
        <v>0</v>
      </c>
      <c r="AJ20" s="14">
        <f t="shared" si="18"/>
        <v>0</v>
      </c>
      <c r="AK20" s="14">
        <f t="shared" si="19"/>
        <v>0</v>
      </c>
    </row>
    <row r="21" spans="2:37" x14ac:dyDescent="0.25">
      <c r="B21" s="10" t="s">
        <v>121</v>
      </c>
      <c r="C21" s="10" t="s">
        <v>121</v>
      </c>
      <c r="D21" s="10"/>
      <c r="E21" s="10"/>
      <c r="F21" s="10"/>
      <c r="G21" s="13"/>
      <c r="H21" s="13"/>
      <c r="I21" s="10"/>
      <c r="J21" s="10"/>
      <c r="K21" s="10"/>
      <c r="L21" s="10"/>
      <c r="M21" s="11"/>
      <c r="N21" s="11"/>
      <c r="O21" s="11"/>
      <c r="P21" s="11"/>
      <c r="Q21" s="11"/>
      <c r="R21" s="11"/>
      <c r="S21" s="15"/>
      <c r="T21" s="15"/>
      <c r="U21" s="15"/>
      <c r="V21" s="15"/>
      <c r="W21" s="15"/>
      <c r="X21" s="15"/>
      <c r="Y21" s="16">
        <f>+Tabla267[[#This Row],[Demanda Máxima 2024 '[MVA']]]*Tabla267[[#This Row],[Tasa 2025]]+Tabla267[[#This Row],[Requerimientos de Suministro 2025 '[MVA']]]+Tabla267[[#This Row],[Transferencias de Carga 2025 '[MVA']]]</f>
        <v>0</v>
      </c>
      <c r="Z21" s="16">
        <f>Tabla267[[#This Row],[Demanda 2025 '[MVA'] SP]]*Tabla267[[#This Row],[Tasa 2026]]+Tabla267[[#This Row],[Requerimientos de Suministro 2026 '[MVA']]]+Tabla267[[#This Row],[Transferencias de Carga 2026 '[MVA']]]</f>
        <v>0</v>
      </c>
      <c r="AA21" s="16">
        <f>Tabla267[[#This Row],[Demanda  2026 '[MVA'] SP]]*Tabla267[[#This Row],[Tasa 2027]]+Tabla267[[#This Row],[Requerimientos de Suministro 2027 '[MVA']]]+Tabla267[[#This Row],[Transferencias de Carga 2027 '[MVA']]]</f>
        <v>0</v>
      </c>
      <c r="AB21" s="16">
        <f>Tabla267[[#This Row],[Demanda 2027 '[MVA'] SP]]*Tabla267[[#This Row],[Tasa 2028]]+Tabla267[[#This Row],[Requerimientos de Suministro 2028 '[MVA']]]+Tabla267[[#This Row],[Transferencias de Carga 2028 '[MVA']]]</f>
        <v>0</v>
      </c>
      <c r="AC21" s="16">
        <f>Tabla267[[#This Row],[Demanda 2028 '[MVA'] SP]]*Tabla267[[#This Row],[Tasa 2029]]+Tabla267[[#This Row],[Requerimientos de Suministro 2029 '[MVA']]]+Tabla267[[#This Row],[Transferencias de Carga 2029 '[MVA']]]</f>
        <v>0</v>
      </c>
      <c r="AD21" s="16">
        <f>Tabla267[[#This Row],[Demanda 2029 '[MVA'] SP]]*Tabla267[[#This Row],[Tasa 2030]]+Tabla267[[#This Row],[Requerimientos de Suministro 2030 '[MVA']]]+Tabla267[[#This Row],[Transferencias de Carga 2030 '[MVA']]]</f>
        <v>0</v>
      </c>
      <c r="AE21" s="14">
        <f t="shared" si="13"/>
        <v>0</v>
      </c>
      <c r="AF21" s="14">
        <f t="shared" si="14"/>
        <v>0</v>
      </c>
      <c r="AG21" s="14">
        <f t="shared" si="15"/>
        <v>0</v>
      </c>
      <c r="AH21" s="14">
        <f t="shared" si="16"/>
        <v>0</v>
      </c>
      <c r="AI21" s="14">
        <f t="shared" si="17"/>
        <v>0</v>
      </c>
      <c r="AJ21" s="14">
        <f t="shared" si="18"/>
        <v>0</v>
      </c>
      <c r="AK21" s="14">
        <f t="shared" si="19"/>
        <v>0</v>
      </c>
    </row>
    <row r="22" spans="2:37" x14ac:dyDescent="0.25">
      <c r="B22" s="10" t="s">
        <v>121</v>
      </c>
      <c r="C22" s="10" t="s">
        <v>121</v>
      </c>
      <c r="D22" s="10"/>
      <c r="E22" s="10"/>
      <c r="F22" s="10"/>
      <c r="G22" s="13"/>
      <c r="H22" s="13"/>
      <c r="I22" s="10"/>
      <c r="J22" s="10"/>
      <c r="K22" s="10"/>
      <c r="L22" s="10"/>
      <c r="M22" s="11"/>
      <c r="N22" s="11"/>
      <c r="O22" s="11"/>
      <c r="P22" s="11"/>
      <c r="Q22" s="11"/>
      <c r="R22" s="11"/>
      <c r="S22" s="15"/>
      <c r="T22" s="15"/>
      <c r="U22" s="15"/>
      <c r="V22" s="15"/>
      <c r="W22" s="15"/>
      <c r="X22" s="15"/>
      <c r="Y22" s="16">
        <f>+Tabla267[[#This Row],[Demanda Máxima 2024 '[MVA']]]*Tabla267[[#This Row],[Tasa 2025]]+Tabla267[[#This Row],[Requerimientos de Suministro 2025 '[MVA']]]+Tabla267[[#This Row],[Transferencias de Carga 2025 '[MVA']]]</f>
        <v>0</v>
      </c>
      <c r="Z22" s="16">
        <f>Tabla267[[#This Row],[Demanda 2025 '[MVA'] SP]]*Tabla267[[#This Row],[Tasa 2026]]+Tabla267[[#This Row],[Requerimientos de Suministro 2026 '[MVA']]]+Tabla267[[#This Row],[Transferencias de Carga 2026 '[MVA']]]</f>
        <v>0</v>
      </c>
      <c r="AA22" s="16">
        <f>Tabla267[[#This Row],[Demanda  2026 '[MVA'] SP]]*Tabla267[[#This Row],[Tasa 2027]]+Tabla267[[#This Row],[Requerimientos de Suministro 2027 '[MVA']]]+Tabla267[[#This Row],[Transferencias de Carga 2027 '[MVA']]]</f>
        <v>0</v>
      </c>
      <c r="AB22" s="16">
        <f>Tabla267[[#This Row],[Demanda 2027 '[MVA'] SP]]*Tabla267[[#This Row],[Tasa 2028]]+Tabla267[[#This Row],[Requerimientos de Suministro 2028 '[MVA']]]+Tabla267[[#This Row],[Transferencias de Carga 2028 '[MVA']]]</f>
        <v>0</v>
      </c>
      <c r="AC22" s="16">
        <f>Tabla267[[#This Row],[Demanda 2028 '[MVA'] SP]]*Tabla267[[#This Row],[Tasa 2029]]+Tabla267[[#This Row],[Requerimientos de Suministro 2029 '[MVA']]]+Tabla267[[#This Row],[Transferencias de Carga 2029 '[MVA']]]</f>
        <v>0</v>
      </c>
      <c r="AD22" s="16">
        <f>Tabla267[[#This Row],[Demanda 2029 '[MVA'] SP]]*Tabla267[[#This Row],[Tasa 2030]]+Tabla267[[#This Row],[Requerimientos de Suministro 2030 '[MVA']]]+Tabla267[[#This Row],[Transferencias de Carga 2030 '[MVA']]]</f>
        <v>0</v>
      </c>
      <c r="AE22" s="14">
        <f t="shared" si="13"/>
        <v>0</v>
      </c>
      <c r="AF22" s="14">
        <f t="shared" si="14"/>
        <v>0</v>
      </c>
      <c r="AG22" s="14">
        <f t="shared" si="15"/>
        <v>0</v>
      </c>
      <c r="AH22" s="14">
        <f t="shared" si="16"/>
        <v>0</v>
      </c>
      <c r="AI22" s="14">
        <f t="shared" si="17"/>
        <v>0</v>
      </c>
      <c r="AJ22" s="14">
        <f t="shared" si="18"/>
        <v>0</v>
      </c>
      <c r="AK22" s="14">
        <f t="shared" si="19"/>
        <v>0</v>
      </c>
    </row>
    <row r="23" spans="2:37" x14ac:dyDescent="0.25">
      <c r="B23" s="10" t="s">
        <v>121</v>
      </c>
      <c r="C23" s="10" t="s">
        <v>121</v>
      </c>
      <c r="D23" s="10"/>
      <c r="E23" s="10"/>
      <c r="F23" s="10"/>
      <c r="G23" s="13"/>
      <c r="H23" s="13"/>
      <c r="I23" s="10"/>
      <c r="J23" s="10"/>
      <c r="K23" s="10"/>
      <c r="L23" s="10"/>
      <c r="M23" s="11"/>
      <c r="N23" s="11"/>
      <c r="O23" s="11"/>
      <c r="P23" s="11"/>
      <c r="Q23" s="11"/>
      <c r="R23" s="11"/>
      <c r="S23" s="15"/>
      <c r="T23" s="15"/>
      <c r="U23" s="15"/>
      <c r="V23" s="15"/>
      <c r="W23" s="15"/>
      <c r="X23" s="15"/>
      <c r="Y23" s="16">
        <f>+Tabla267[[#This Row],[Demanda Máxima 2024 '[MVA']]]*Tabla267[[#This Row],[Tasa 2025]]+Tabla267[[#This Row],[Requerimientos de Suministro 2025 '[MVA']]]+Tabla267[[#This Row],[Transferencias de Carga 2025 '[MVA']]]</f>
        <v>0</v>
      </c>
      <c r="Z23" s="16">
        <f>Tabla267[[#This Row],[Demanda 2025 '[MVA'] SP]]*Tabla267[[#This Row],[Tasa 2026]]+Tabla267[[#This Row],[Requerimientos de Suministro 2026 '[MVA']]]+Tabla267[[#This Row],[Transferencias de Carga 2026 '[MVA']]]</f>
        <v>0</v>
      </c>
      <c r="AA23" s="16">
        <f>Tabla267[[#This Row],[Demanda  2026 '[MVA'] SP]]*Tabla267[[#This Row],[Tasa 2027]]+Tabla267[[#This Row],[Requerimientos de Suministro 2027 '[MVA']]]+Tabla267[[#This Row],[Transferencias de Carga 2027 '[MVA']]]</f>
        <v>0</v>
      </c>
      <c r="AB23" s="16">
        <f>Tabla267[[#This Row],[Demanda 2027 '[MVA'] SP]]*Tabla267[[#This Row],[Tasa 2028]]+Tabla267[[#This Row],[Requerimientos de Suministro 2028 '[MVA']]]+Tabla267[[#This Row],[Transferencias de Carga 2028 '[MVA']]]</f>
        <v>0</v>
      </c>
      <c r="AC23" s="16">
        <f>Tabla267[[#This Row],[Demanda 2028 '[MVA'] SP]]*Tabla267[[#This Row],[Tasa 2029]]+Tabla267[[#This Row],[Requerimientos de Suministro 2029 '[MVA']]]+Tabla267[[#This Row],[Transferencias de Carga 2029 '[MVA']]]</f>
        <v>0</v>
      </c>
      <c r="AD23" s="16">
        <f>Tabla267[[#This Row],[Demanda 2029 '[MVA'] SP]]*Tabla267[[#This Row],[Tasa 2030]]+Tabla267[[#This Row],[Requerimientos de Suministro 2030 '[MVA']]]+Tabla267[[#This Row],[Transferencias de Carga 2030 '[MVA']]]</f>
        <v>0</v>
      </c>
      <c r="AE23" s="14">
        <f t="shared" si="13"/>
        <v>0</v>
      </c>
      <c r="AF23" s="14">
        <f t="shared" si="14"/>
        <v>0</v>
      </c>
      <c r="AG23" s="14">
        <f t="shared" si="15"/>
        <v>0</v>
      </c>
      <c r="AH23" s="14">
        <f t="shared" si="16"/>
        <v>0</v>
      </c>
      <c r="AI23" s="14">
        <f t="shared" si="17"/>
        <v>0</v>
      </c>
      <c r="AJ23" s="14">
        <f t="shared" si="18"/>
        <v>0</v>
      </c>
      <c r="AK23" s="14">
        <f t="shared" si="19"/>
        <v>0</v>
      </c>
    </row>
    <row r="24" spans="2:37" x14ac:dyDescent="0.25">
      <c r="B24" s="10" t="s">
        <v>121</v>
      </c>
      <c r="C24" s="10" t="s">
        <v>121</v>
      </c>
      <c r="D24" s="10"/>
      <c r="E24" s="10"/>
      <c r="F24" s="10"/>
      <c r="G24" s="13"/>
      <c r="H24" s="13"/>
      <c r="I24" s="10"/>
      <c r="J24" s="10"/>
      <c r="K24" s="10"/>
      <c r="L24" s="10"/>
      <c r="M24" s="11"/>
      <c r="N24" s="11"/>
      <c r="O24" s="11"/>
      <c r="P24" s="11"/>
      <c r="Q24" s="11"/>
      <c r="R24" s="11"/>
      <c r="S24" s="15"/>
      <c r="T24" s="15"/>
      <c r="U24" s="15"/>
      <c r="V24" s="15"/>
      <c r="W24" s="15"/>
      <c r="X24" s="15"/>
      <c r="Y24" s="16">
        <f>+Tabla267[[#This Row],[Demanda Máxima 2024 '[MVA']]]*Tabla267[[#This Row],[Tasa 2025]]+Tabla267[[#This Row],[Requerimientos de Suministro 2025 '[MVA']]]+Tabla267[[#This Row],[Transferencias de Carga 2025 '[MVA']]]</f>
        <v>0</v>
      </c>
      <c r="Z24" s="16">
        <f>Tabla267[[#This Row],[Demanda 2025 '[MVA'] SP]]*Tabla267[[#This Row],[Tasa 2026]]+Tabla267[[#This Row],[Requerimientos de Suministro 2026 '[MVA']]]+Tabla267[[#This Row],[Transferencias de Carga 2026 '[MVA']]]</f>
        <v>0</v>
      </c>
      <c r="AA24" s="16">
        <f>Tabla267[[#This Row],[Demanda  2026 '[MVA'] SP]]*Tabla267[[#This Row],[Tasa 2027]]+Tabla267[[#This Row],[Requerimientos de Suministro 2027 '[MVA']]]+Tabla267[[#This Row],[Transferencias de Carga 2027 '[MVA']]]</f>
        <v>0</v>
      </c>
      <c r="AB24" s="16">
        <f>Tabla267[[#This Row],[Demanda 2027 '[MVA'] SP]]*Tabla267[[#This Row],[Tasa 2028]]+Tabla267[[#This Row],[Requerimientos de Suministro 2028 '[MVA']]]+Tabla267[[#This Row],[Transferencias de Carga 2028 '[MVA']]]</f>
        <v>0</v>
      </c>
      <c r="AC24" s="16">
        <f>Tabla267[[#This Row],[Demanda 2028 '[MVA'] SP]]*Tabla267[[#This Row],[Tasa 2029]]+Tabla267[[#This Row],[Requerimientos de Suministro 2029 '[MVA']]]+Tabla267[[#This Row],[Transferencias de Carga 2029 '[MVA']]]</f>
        <v>0</v>
      </c>
      <c r="AD24" s="16">
        <f>Tabla267[[#This Row],[Demanda 2029 '[MVA'] SP]]*Tabla267[[#This Row],[Tasa 2030]]+Tabla267[[#This Row],[Requerimientos de Suministro 2030 '[MVA']]]+Tabla267[[#This Row],[Transferencias de Carga 2030 '[MVA']]]</f>
        <v>0</v>
      </c>
      <c r="AE24" s="14">
        <f t="shared" si="13"/>
        <v>0</v>
      </c>
      <c r="AF24" s="14">
        <f t="shared" si="14"/>
        <v>0</v>
      </c>
      <c r="AG24" s="14">
        <f t="shared" si="15"/>
        <v>0</v>
      </c>
      <c r="AH24" s="14">
        <f t="shared" si="16"/>
        <v>0</v>
      </c>
      <c r="AI24" s="14">
        <f t="shared" si="17"/>
        <v>0</v>
      </c>
      <c r="AJ24" s="14">
        <f t="shared" si="18"/>
        <v>0</v>
      </c>
      <c r="AK24" s="14">
        <f t="shared" si="19"/>
        <v>0</v>
      </c>
    </row>
    <row r="25" spans="2:37" x14ac:dyDescent="0.25">
      <c r="B25" s="10" t="s">
        <v>121</v>
      </c>
      <c r="C25" s="10" t="s">
        <v>121</v>
      </c>
      <c r="D25" s="10"/>
      <c r="E25" s="10"/>
      <c r="F25" s="10"/>
      <c r="G25" s="13"/>
      <c r="H25" s="13"/>
      <c r="I25" s="10"/>
      <c r="J25" s="10"/>
      <c r="K25" s="10"/>
      <c r="L25" s="10"/>
      <c r="M25" s="11"/>
      <c r="N25" s="11"/>
      <c r="O25" s="11"/>
      <c r="P25" s="11"/>
      <c r="Q25" s="11"/>
      <c r="R25" s="11"/>
      <c r="S25" s="15"/>
      <c r="T25" s="15"/>
      <c r="U25" s="15"/>
      <c r="V25" s="15"/>
      <c r="W25" s="15"/>
      <c r="X25" s="15"/>
      <c r="Y25" s="16">
        <f>+Tabla267[[#This Row],[Demanda Máxima 2024 '[MVA']]]*Tabla267[[#This Row],[Tasa 2025]]+Tabla267[[#This Row],[Requerimientos de Suministro 2025 '[MVA']]]+Tabla267[[#This Row],[Transferencias de Carga 2025 '[MVA']]]</f>
        <v>0</v>
      </c>
      <c r="Z25" s="16">
        <f>Tabla267[[#This Row],[Demanda 2025 '[MVA'] SP]]*Tabla267[[#This Row],[Tasa 2026]]+Tabla267[[#This Row],[Requerimientos de Suministro 2026 '[MVA']]]+Tabla267[[#This Row],[Transferencias de Carga 2026 '[MVA']]]</f>
        <v>0</v>
      </c>
      <c r="AA25" s="16">
        <f>Tabla267[[#This Row],[Demanda  2026 '[MVA'] SP]]*Tabla267[[#This Row],[Tasa 2027]]+Tabla267[[#This Row],[Requerimientos de Suministro 2027 '[MVA']]]+Tabla267[[#This Row],[Transferencias de Carga 2027 '[MVA']]]</f>
        <v>0</v>
      </c>
      <c r="AB25" s="16">
        <f>Tabla267[[#This Row],[Demanda 2027 '[MVA'] SP]]*Tabla267[[#This Row],[Tasa 2028]]+Tabla267[[#This Row],[Requerimientos de Suministro 2028 '[MVA']]]+Tabla267[[#This Row],[Transferencias de Carga 2028 '[MVA']]]</f>
        <v>0</v>
      </c>
      <c r="AC25" s="16">
        <f>Tabla267[[#This Row],[Demanda 2028 '[MVA'] SP]]*Tabla267[[#This Row],[Tasa 2029]]+Tabla267[[#This Row],[Requerimientos de Suministro 2029 '[MVA']]]+Tabla267[[#This Row],[Transferencias de Carga 2029 '[MVA']]]</f>
        <v>0</v>
      </c>
      <c r="AD25" s="16">
        <f>Tabla267[[#This Row],[Demanda 2029 '[MVA'] SP]]*Tabla267[[#This Row],[Tasa 2030]]+Tabla267[[#This Row],[Requerimientos de Suministro 2030 '[MVA']]]+Tabla267[[#This Row],[Transferencias de Carga 2030 '[MVA']]]</f>
        <v>0</v>
      </c>
      <c r="AE25" s="14">
        <f t="shared" si="13"/>
        <v>0</v>
      </c>
      <c r="AF25" s="14">
        <f t="shared" si="14"/>
        <v>0</v>
      </c>
      <c r="AG25" s="14">
        <f t="shared" si="15"/>
        <v>0</v>
      </c>
      <c r="AH25" s="14">
        <f t="shared" si="16"/>
        <v>0</v>
      </c>
      <c r="AI25" s="14">
        <f t="shared" si="17"/>
        <v>0</v>
      </c>
      <c r="AJ25" s="14">
        <f t="shared" si="18"/>
        <v>0</v>
      </c>
      <c r="AK25" s="14">
        <f t="shared" si="19"/>
        <v>0</v>
      </c>
    </row>
    <row r="26" spans="2:37" x14ac:dyDescent="0.25">
      <c r="B26" s="10" t="s">
        <v>121</v>
      </c>
      <c r="C26" s="10" t="s">
        <v>121</v>
      </c>
      <c r="D26" s="10"/>
      <c r="E26" s="10"/>
      <c r="F26" s="10"/>
      <c r="G26" s="13"/>
      <c r="H26" s="13"/>
      <c r="I26" s="10"/>
      <c r="J26" s="10"/>
      <c r="K26" s="10"/>
      <c r="L26" s="10"/>
      <c r="M26" s="11"/>
      <c r="N26" s="11"/>
      <c r="O26" s="11"/>
      <c r="P26" s="11"/>
      <c r="Q26" s="11"/>
      <c r="R26" s="11"/>
      <c r="S26" s="15"/>
      <c r="T26" s="15"/>
      <c r="U26" s="15"/>
      <c r="V26" s="15"/>
      <c r="W26" s="15"/>
      <c r="X26" s="15"/>
      <c r="Y26" s="16">
        <f>+Tabla267[[#This Row],[Demanda Máxima 2024 '[MVA']]]*Tabla267[[#This Row],[Tasa 2025]]+Tabla267[[#This Row],[Requerimientos de Suministro 2025 '[MVA']]]+Tabla267[[#This Row],[Transferencias de Carga 2025 '[MVA']]]</f>
        <v>0</v>
      </c>
      <c r="Z26" s="16">
        <f>Tabla267[[#This Row],[Demanda 2025 '[MVA'] SP]]*Tabla267[[#This Row],[Tasa 2026]]+Tabla267[[#This Row],[Requerimientos de Suministro 2026 '[MVA']]]+Tabla267[[#This Row],[Transferencias de Carga 2026 '[MVA']]]</f>
        <v>0</v>
      </c>
      <c r="AA26" s="16">
        <f>Tabla267[[#This Row],[Demanda  2026 '[MVA'] SP]]*Tabla267[[#This Row],[Tasa 2027]]+Tabla267[[#This Row],[Requerimientos de Suministro 2027 '[MVA']]]+Tabla267[[#This Row],[Transferencias de Carga 2027 '[MVA']]]</f>
        <v>0</v>
      </c>
      <c r="AB26" s="16">
        <f>Tabla267[[#This Row],[Demanda 2027 '[MVA'] SP]]*Tabla267[[#This Row],[Tasa 2028]]+Tabla267[[#This Row],[Requerimientos de Suministro 2028 '[MVA']]]+Tabla267[[#This Row],[Transferencias de Carga 2028 '[MVA']]]</f>
        <v>0</v>
      </c>
      <c r="AC26" s="16">
        <f>Tabla267[[#This Row],[Demanda 2028 '[MVA'] SP]]*Tabla267[[#This Row],[Tasa 2029]]+Tabla267[[#This Row],[Requerimientos de Suministro 2029 '[MVA']]]+Tabla267[[#This Row],[Transferencias de Carga 2029 '[MVA']]]</f>
        <v>0</v>
      </c>
      <c r="AD26" s="16">
        <f>Tabla267[[#This Row],[Demanda 2029 '[MVA'] SP]]*Tabla267[[#This Row],[Tasa 2030]]+Tabla267[[#This Row],[Requerimientos de Suministro 2030 '[MVA']]]+Tabla267[[#This Row],[Transferencias de Carga 2030 '[MVA']]]</f>
        <v>0</v>
      </c>
      <c r="AE26" s="14">
        <f t="shared" si="13"/>
        <v>0</v>
      </c>
      <c r="AF26" s="14">
        <f t="shared" si="14"/>
        <v>0</v>
      </c>
      <c r="AG26" s="14">
        <f t="shared" si="15"/>
        <v>0</v>
      </c>
      <c r="AH26" s="14">
        <f t="shared" si="16"/>
        <v>0</v>
      </c>
      <c r="AI26" s="14">
        <f t="shared" si="17"/>
        <v>0</v>
      </c>
      <c r="AJ26" s="14">
        <f t="shared" si="18"/>
        <v>0</v>
      </c>
      <c r="AK26" s="14">
        <f t="shared" si="19"/>
        <v>0</v>
      </c>
    </row>
    <row r="27" spans="2:37" x14ac:dyDescent="0.25">
      <c r="B27" s="10" t="s">
        <v>121</v>
      </c>
      <c r="C27" s="10" t="s">
        <v>121</v>
      </c>
      <c r="D27" s="10"/>
      <c r="E27" s="10"/>
      <c r="F27" s="10"/>
      <c r="G27" s="13"/>
      <c r="H27" s="13"/>
      <c r="I27" s="10"/>
      <c r="J27" s="10"/>
      <c r="K27" s="10"/>
      <c r="L27" s="10"/>
      <c r="M27" s="11"/>
      <c r="N27" s="11"/>
      <c r="O27" s="11"/>
      <c r="P27" s="11"/>
      <c r="Q27" s="11"/>
      <c r="R27" s="11"/>
      <c r="S27" s="15"/>
      <c r="T27" s="15"/>
      <c r="U27" s="15"/>
      <c r="V27" s="15"/>
      <c r="W27" s="15"/>
      <c r="X27" s="15"/>
      <c r="Y27" s="16">
        <f>+Tabla267[[#This Row],[Demanda Máxima 2024 '[MVA']]]*Tabla267[[#This Row],[Tasa 2025]]+Tabla267[[#This Row],[Requerimientos de Suministro 2025 '[MVA']]]+Tabla267[[#This Row],[Transferencias de Carga 2025 '[MVA']]]</f>
        <v>0</v>
      </c>
      <c r="Z27" s="16">
        <f>Tabla267[[#This Row],[Demanda 2025 '[MVA'] SP]]*Tabla267[[#This Row],[Tasa 2026]]+Tabla267[[#This Row],[Requerimientos de Suministro 2026 '[MVA']]]+Tabla267[[#This Row],[Transferencias de Carga 2026 '[MVA']]]</f>
        <v>0</v>
      </c>
      <c r="AA27" s="16">
        <f>Tabla267[[#This Row],[Demanda  2026 '[MVA'] SP]]*Tabla267[[#This Row],[Tasa 2027]]+Tabla267[[#This Row],[Requerimientos de Suministro 2027 '[MVA']]]+Tabla267[[#This Row],[Transferencias de Carga 2027 '[MVA']]]</f>
        <v>0</v>
      </c>
      <c r="AB27" s="16">
        <f>Tabla267[[#This Row],[Demanda 2027 '[MVA'] SP]]*Tabla267[[#This Row],[Tasa 2028]]+Tabla267[[#This Row],[Requerimientos de Suministro 2028 '[MVA']]]+Tabla267[[#This Row],[Transferencias de Carga 2028 '[MVA']]]</f>
        <v>0</v>
      </c>
      <c r="AC27" s="16">
        <f>Tabla267[[#This Row],[Demanda 2028 '[MVA'] SP]]*Tabla267[[#This Row],[Tasa 2029]]+Tabla267[[#This Row],[Requerimientos de Suministro 2029 '[MVA']]]+Tabla267[[#This Row],[Transferencias de Carga 2029 '[MVA']]]</f>
        <v>0</v>
      </c>
      <c r="AD27" s="16">
        <f>Tabla267[[#This Row],[Demanda 2029 '[MVA'] SP]]*Tabla267[[#This Row],[Tasa 2030]]+Tabla267[[#This Row],[Requerimientos de Suministro 2030 '[MVA']]]+Tabla267[[#This Row],[Transferencias de Carga 2030 '[MVA']]]</f>
        <v>0</v>
      </c>
      <c r="AE27" s="14">
        <f t="shared" si="13"/>
        <v>0</v>
      </c>
      <c r="AF27" s="14">
        <f t="shared" si="14"/>
        <v>0</v>
      </c>
      <c r="AG27" s="14">
        <f t="shared" si="15"/>
        <v>0</v>
      </c>
      <c r="AH27" s="14">
        <f t="shared" si="16"/>
        <v>0</v>
      </c>
      <c r="AI27" s="14">
        <f t="shared" si="17"/>
        <v>0</v>
      </c>
      <c r="AJ27" s="14">
        <f t="shared" si="18"/>
        <v>0</v>
      </c>
      <c r="AK27" s="14">
        <f t="shared" si="19"/>
        <v>0</v>
      </c>
    </row>
    <row r="28" spans="2:37" x14ac:dyDescent="0.25">
      <c r="B28" s="10" t="s">
        <v>121</v>
      </c>
      <c r="C28" s="10" t="s">
        <v>121</v>
      </c>
      <c r="D28" s="10"/>
      <c r="E28" s="10"/>
      <c r="F28" s="10"/>
      <c r="G28" s="13"/>
      <c r="H28" s="13"/>
      <c r="I28" s="10"/>
      <c r="J28" s="10"/>
      <c r="K28" s="10"/>
      <c r="L28" s="10"/>
      <c r="M28" s="11"/>
      <c r="N28" s="11"/>
      <c r="O28" s="11"/>
      <c r="P28" s="11"/>
      <c r="Q28" s="11"/>
      <c r="R28" s="11"/>
      <c r="S28" s="15"/>
      <c r="T28" s="15"/>
      <c r="U28" s="15"/>
      <c r="V28" s="15"/>
      <c r="W28" s="15"/>
      <c r="X28" s="15"/>
      <c r="Y28" s="16">
        <f>+Tabla267[[#This Row],[Demanda Máxima 2024 '[MVA']]]*Tabla267[[#This Row],[Tasa 2025]]+Tabla267[[#This Row],[Requerimientos de Suministro 2025 '[MVA']]]+Tabla267[[#This Row],[Transferencias de Carga 2025 '[MVA']]]</f>
        <v>0</v>
      </c>
      <c r="Z28" s="16">
        <f>Tabla267[[#This Row],[Demanda 2025 '[MVA'] SP]]*Tabla267[[#This Row],[Tasa 2026]]+Tabla267[[#This Row],[Requerimientos de Suministro 2026 '[MVA']]]+Tabla267[[#This Row],[Transferencias de Carga 2026 '[MVA']]]</f>
        <v>0</v>
      </c>
      <c r="AA28" s="16">
        <f>Tabla267[[#This Row],[Demanda  2026 '[MVA'] SP]]*Tabla267[[#This Row],[Tasa 2027]]+Tabla267[[#This Row],[Requerimientos de Suministro 2027 '[MVA']]]+Tabla267[[#This Row],[Transferencias de Carga 2027 '[MVA']]]</f>
        <v>0</v>
      </c>
      <c r="AB28" s="16">
        <f>Tabla267[[#This Row],[Demanda 2027 '[MVA'] SP]]*Tabla267[[#This Row],[Tasa 2028]]+Tabla267[[#This Row],[Requerimientos de Suministro 2028 '[MVA']]]+Tabla267[[#This Row],[Transferencias de Carga 2028 '[MVA']]]</f>
        <v>0</v>
      </c>
      <c r="AC28" s="16">
        <f>Tabla267[[#This Row],[Demanda 2028 '[MVA'] SP]]*Tabla267[[#This Row],[Tasa 2029]]+Tabla267[[#This Row],[Requerimientos de Suministro 2029 '[MVA']]]+Tabla267[[#This Row],[Transferencias de Carga 2029 '[MVA']]]</f>
        <v>0</v>
      </c>
      <c r="AD28" s="16">
        <f>Tabla267[[#This Row],[Demanda 2029 '[MVA'] SP]]*Tabla267[[#This Row],[Tasa 2030]]+Tabla267[[#This Row],[Requerimientos de Suministro 2030 '[MVA']]]+Tabla267[[#This Row],[Transferencias de Carga 2030 '[MVA']]]</f>
        <v>0</v>
      </c>
      <c r="AE28" s="14">
        <f t="shared" si="13"/>
        <v>0</v>
      </c>
      <c r="AF28" s="14">
        <f t="shared" si="14"/>
        <v>0</v>
      </c>
      <c r="AG28" s="14">
        <f t="shared" si="15"/>
        <v>0</v>
      </c>
      <c r="AH28" s="14">
        <f t="shared" si="16"/>
        <v>0</v>
      </c>
      <c r="AI28" s="14">
        <f t="shared" si="17"/>
        <v>0</v>
      </c>
      <c r="AJ28" s="14">
        <f t="shared" si="18"/>
        <v>0</v>
      </c>
      <c r="AK28" s="14">
        <f t="shared" si="19"/>
        <v>0</v>
      </c>
    </row>
    <row r="29" spans="2:37" x14ac:dyDescent="0.25">
      <c r="B29" s="10" t="s">
        <v>121</v>
      </c>
      <c r="C29" s="10" t="s">
        <v>121</v>
      </c>
      <c r="D29" s="10"/>
      <c r="E29" s="10"/>
      <c r="F29" s="10"/>
      <c r="G29" s="13"/>
      <c r="H29" s="13"/>
      <c r="I29" s="10"/>
      <c r="J29" s="10"/>
      <c r="K29" s="10"/>
      <c r="L29" s="10"/>
      <c r="M29" s="11"/>
      <c r="N29" s="11"/>
      <c r="O29" s="11"/>
      <c r="P29" s="11"/>
      <c r="Q29" s="11"/>
      <c r="R29" s="11"/>
      <c r="S29" s="15"/>
      <c r="T29" s="15"/>
      <c r="U29" s="15"/>
      <c r="V29" s="15"/>
      <c r="W29" s="15"/>
      <c r="X29" s="15"/>
      <c r="Y29" s="16">
        <f>+Tabla267[[#This Row],[Demanda Máxima 2024 '[MVA']]]*Tabla267[[#This Row],[Tasa 2025]]+Tabla267[[#This Row],[Requerimientos de Suministro 2025 '[MVA']]]+Tabla267[[#This Row],[Transferencias de Carga 2025 '[MVA']]]</f>
        <v>0</v>
      </c>
      <c r="Z29" s="16">
        <f>Tabla267[[#This Row],[Demanda 2025 '[MVA'] SP]]*Tabla267[[#This Row],[Tasa 2026]]+Tabla267[[#This Row],[Requerimientos de Suministro 2026 '[MVA']]]+Tabla267[[#This Row],[Transferencias de Carga 2026 '[MVA']]]</f>
        <v>0</v>
      </c>
      <c r="AA29" s="16">
        <f>Tabla267[[#This Row],[Demanda  2026 '[MVA'] SP]]*Tabla267[[#This Row],[Tasa 2027]]+Tabla267[[#This Row],[Requerimientos de Suministro 2027 '[MVA']]]+Tabla267[[#This Row],[Transferencias de Carga 2027 '[MVA']]]</f>
        <v>0</v>
      </c>
      <c r="AB29" s="16">
        <f>Tabla267[[#This Row],[Demanda 2027 '[MVA'] SP]]*Tabla267[[#This Row],[Tasa 2028]]+Tabla267[[#This Row],[Requerimientos de Suministro 2028 '[MVA']]]+Tabla267[[#This Row],[Transferencias de Carga 2028 '[MVA']]]</f>
        <v>0</v>
      </c>
      <c r="AC29" s="16">
        <f>Tabla267[[#This Row],[Demanda 2028 '[MVA'] SP]]*Tabla267[[#This Row],[Tasa 2029]]+Tabla267[[#This Row],[Requerimientos de Suministro 2029 '[MVA']]]+Tabla267[[#This Row],[Transferencias de Carga 2029 '[MVA']]]</f>
        <v>0</v>
      </c>
      <c r="AD29" s="16">
        <f>Tabla267[[#This Row],[Demanda 2029 '[MVA'] SP]]*Tabla267[[#This Row],[Tasa 2030]]+Tabla267[[#This Row],[Requerimientos de Suministro 2030 '[MVA']]]+Tabla267[[#This Row],[Transferencias de Carga 2030 '[MVA']]]</f>
        <v>0</v>
      </c>
      <c r="AE29" s="14">
        <f t="shared" si="13"/>
        <v>0</v>
      </c>
      <c r="AF29" s="14">
        <f t="shared" si="14"/>
        <v>0</v>
      </c>
      <c r="AG29" s="14">
        <f t="shared" si="15"/>
        <v>0</v>
      </c>
      <c r="AH29" s="14">
        <f t="shared" si="16"/>
        <v>0</v>
      </c>
      <c r="AI29" s="14">
        <f t="shared" si="17"/>
        <v>0</v>
      </c>
      <c r="AJ29" s="14">
        <f t="shared" si="18"/>
        <v>0</v>
      </c>
      <c r="AK29" s="14">
        <f t="shared" si="19"/>
        <v>0</v>
      </c>
    </row>
    <row r="30" spans="2:37" x14ac:dyDescent="0.25">
      <c r="B30" s="10" t="s">
        <v>121</v>
      </c>
      <c r="C30" s="10" t="s">
        <v>121</v>
      </c>
      <c r="D30" s="10"/>
      <c r="E30" s="10"/>
      <c r="F30" s="10"/>
      <c r="G30" s="13"/>
      <c r="H30" s="13"/>
      <c r="I30" s="10"/>
      <c r="J30" s="10"/>
      <c r="K30" s="10"/>
      <c r="L30" s="10"/>
      <c r="M30" s="11"/>
      <c r="N30" s="11"/>
      <c r="O30" s="11"/>
      <c r="P30" s="11"/>
      <c r="Q30" s="11"/>
      <c r="R30" s="11"/>
      <c r="S30" s="15"/>
      <c r="T30" s="15"/>
      <c r="U30" s="15"/>
      <c r="V30" s="15"/>
      <c r="W30" s="15"/>
      <c r="X30" s="15"/>
      <c r="Y30" s="16">
        <f>+Tabla267[[#This Row],[Demanda Máxima 2024 '[MVA']]]*Tabla267[[#This Row],[Tasa 2025]]+Tabla267[[#This Row],[Requerimientos de Suministro 2025 '[MVA']]]+Tabla267[[#This Row],[Transferencias de Carga 2025 '[MVA']]]</f>
        <v>0</v>
      </c>
      <c r="Z30" s="16">
        <f>Tabla267[[#This Row],[Demanda 2025 '[MVA'] SP]]*Tabla267[[#This Row],[Tasa 2026]]+Tabla267[[#This Row],[Requerimientos de Suministro 2026 '[MVA']]]+Tabla267[[#This Row],[Transferencias de Carga 2026 '[MVA']]]</f>
        <v>0</v>
      </c>
      <c r="AA30" s="16">
        <f>Tabla267[[#This Row],[Demanda  2026 '[MVA'] SP]]*Tabla267[[#This Row],[Tasa 2027]]+Tabla267[[#This Row],[Requerimientos de Suministro 2027 '[MVA']]]+Tabla267[[#This Row],[Transferencias de Carga 2027 '[MVA']]]</f>
        <v>0</v>
      </c>
      <c r="AB30" s="16">
        <f>Tabla267[[#This Row],[Demanda 2027 '[MVA'] SP]]*Tabla267[[#This Row],[Tasa 2028]]+Tabla267[[#This Row],[Requerimientos de Suministro 2028 '[MVA']]]+Tabla267[[#This Row],[Transferencias de Carga 2028 '[MVA']]]</f>
        <v>0</v>
      </c>
      <c r="AC30" s="16">
        <f>Tabla267[[#This Row],[Demanda 2028 '[MVA'] SP]]*Tabla267[[#This Row],[Tasa 2029]]+Tabla267[[#This Row],[Requerimientos de Suministro 2029 '[MVA']]]+Tabla267[[#This Row],[Transferencias de Carga 2029 '[MVA']]]</f>
        <v>0</v>
      </c>
      <c r="AD30" s="16">
        <f>Tabla267[[#This Row],[Demanda 2029 '[MVA'] SP]]*Tabla267[[#This Row],[Tasa 2030]]+Tabla267[[#This Row],[Requerimientos de Suministro 2030 '[MVA']]]+Tabla267[[#This Row],[Transferencias de Carga 2030 '[MVA']]]</f>
        <v>0</v>
      </c>
      <c r="AE30" s="14">
        <f t="shared" si="13"/>
        <v>0</v>
      </c>
      <c r="AF30" s="14">
        <f t="shared" si="14"/>
        <v>0</v>
      </c>
      <c r="AG30" s="14">
        <f t="shared" si="15"/>
        <v>0</v>
      </c>
      <c r="AH30" s="14">
        <f t="shared" si="16"/>
        <v>0</v>
      </c>
      <c r="AI30" s="14">
        <f t="shared" si="17"/>
        <v>0</v>
      </c>
      <c r="AJ30" s="14">
        <f t="shared" si="18"/>
        <v>0</v>
      </c>
      <c r="AK30" s="14">
        <f t="shared" si="19"/>
        <v>0</v>
      </c>
    </row>
    <row r="31" spans="2:37" x14ac:dyDescent="0.25">
      <c r="B31" s="10" t="s">
        <v>121</v>
      </c>
      <c r="C31" s="10" t="s">
        <v>121</v>
      </c>
      <c r="D31" s="10"/>
      <c r="E31" s="10"/>
      <c r="F31" s="10"/>
      <c r="G31" s="13"/>
      <c r="H31" s="13"/>
      <c r="I31" s="10"/>
      <c r="J31" s="10"/>
      <c r="K31" s="10"/>
      <c r="L31" s="10"/>
      <c r="M31" s="11"/>
      <c r="N31" s="11"/>
      <c r="O31" s="11"/>
      <c r="P31" s="11"/>
      <c r="Q31" s="11"/>
      <c r="R31" s="11"/>
      <c r="S31" s="15"/>
      <c r="T31" s="15"/>
      <c r="U31" s="15"/>
      <c r="V31" s="15"/>
      <c r="W31" s="15"/>
      <c r="X31" s="15"/>
      <c r="Y31" s="16">
        <f>+Tabla267[[#This Row],[Demanda Máxima 2024 '[MVA']]]*Tabla267[[#This Row],[Tasa 2025]]+Tabla267[[#This Row],[Requerimientos de Suministro 2025 '[MVA']]]+Tabla267[[#This Row],[Transferencias de Carga 2025 '[MVA']]]</f>
        <v>0</v>
      </c>
      <c r="Z31" s="16">
        <f>Tabla267[[#This Row],[Demanda 2025 '[MVA'] SP]]*Tabla267[[#This Row],[Tasa 2026]]+Tabla267[[#This Row],[Requerimientos de Suministro 2026 '[MVA']]]+Tabla267[[#This Row],[Transferencias de Carga 2026 '[MVA']]]</f>
        <v>0</v>
      </c>
      <c r="AA31" s="16">
        <f>Tabla267[[#This Row],[Demanda  2026 '[MVA'] SP]]*Tabla267[[#This Row],[Tasa 2027]]+Tabla267[[#This Row],[Requerimientos de Suministro 2027 '[MVA']]]+Tabla267[[#This Row],[Transferencias de Carga 2027 '[MVA']]]</f>
        <v>0</v>
      </c>
      <c r="AB31" s="16">
        <f>Tabla267[[#This Row],[Demanda 2027 '[MVA'] SP]]*Tabla267[[#This Row],[Tasa 2028]]+Tabla267[[#This Row],[Requerimientos de Suministro 2028 '[MVA']]]+Tabla267[[#This Row],[Transferencias de Carga 2028 '[MVA']]]</f>
        <v>0</v>
      </c>
      <c r="AC31" s="16">
        <f>Tabla267[[#This Row],[Demanda 2028 '[MVA'] SP]]*Tabla267[[#This Row],[Tasa 2029]]+Tabla267[[#This Row],[Requerimientos de Suministro 2029 '[MVA']]]+Tabla267[[#This Row],[Transferencias de Carga 2029 '[MVA']]]</f>
        <v>0</v>
      </c>
      <c r="AD31" s="16">
        <f>Tabla267[[#This Row],[Demanda 2029 '[MVA'] SP]]*Tabla267[[#This Row],[Tasa 2030]]+Tabla267[[#This Row],[Requerimientos de Suministro 2030 '[MVA']]]+Tabla267[[#This Row],[Transferencias de Carga 2030 '[MVA']]]</f>
        <v>0</v>
      </c>
      <c r="AE31" s="14">
        <f t="shared" si="13"/>
        <v>0</v>
      </c>
      <c r="AF31" s="14">
        <f t="shared" si="14"/>
        <v>0</v>
      </c>
      <c r="AG31" s="14">
        <f t="shared" si="15"/>
        <v>0</v>
      </c>
      <c r="AH31" s="14">
        <f t="shared" si="16"/>
        <v>0</v>
      </c>
      <c r="AI31" s="14">
        <f t="shared" si="17"/>
        <v>0</v>
      </c>
      <c r="AJ31" s="14">
        <f t="shared" si="18"/>
        <v>0</v>
      </c>
      <c r="AK31" s="14">
        <f t="shared" si="19"/>
        <v>0</v>
      </c>
    </row>
    <row r="32" spans="2:37" x14ac:dyDescent="0.25"/>
  </sheetData>
  <mergeCells count="3">
    <mergeCell ref="G5:L5"/>
    <mergeCell ref="B4:AK4"/>
    <mergeCell ref="B3:AK3"/>
  </mergeCells>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56A45E-90D1-4017-BED4-283B53D43ABF}">
  <dimension ref="A1:M51"/>
  <sheetViews>
    <sheetView zoomScaleNormal="100" workbookViewId="0">
      <selection activeCell="B2" sqref="B2:L2"/>
    </sheetView>
  </sheetViews>
  <sheetFormatPr baseColWidth="10" defaultColWidth="0" defaultRowHeight="15" zeroHeight="1" x14ac:dyDescent="0.25"/>
  <cols>
    <col min="1" max="1" width="9.140625" style="1" customWidth="1"/>
    <col min="2" max="2" width="9.140625" style="2" customWidth="1"/>
    <col min="3" max="3" width="28.42578125" style="2" bestFit="1" customWidth="1"/>
    <col min="4" max="4" width="26.85546875" style="1" customWidth="1"/>
    <col min="5" max="5" width="14.140625" style="1" bestFit="1" customWidth="1"/>
    <col min="6" max="6" width="21.42578125" style="5" customWidth="1"/>
    <col min="7" max="7" width="18" style="5" customWidth="1"/>
    <col min="8" max="8" width="18.140625" style="5" customWidth="1"/>
    <col min="9" max="9" width="17.85546875" style="5" customWidth="1"/>
    <col min="10" max="10" width="19.7109375" style="5" bestFit="1" customWidth="1"/>
    <col min="11" max="11" width="15.140625" style="1" customWidth="1"/>
    <col min="12" max="12" width="31" style="1" customWidth="1"/>
    <col min="13" max="13" width="9.140625" style="1" customWidth="1"/>
    <col min="14" max="16384" width="9.140625" style="1" hidden="1"/>
  </cols>
  <sheetData>
    <row r="1" spans="2:12" ht="15.75" thickBot="1" x14ac:dyDescent="0.3"/>
    <row r="2" spans="2:12" ht="96.75" customHeight="1" thickBot="1" x14ac:dyDescent="0.3">
      <c r="B2" s="226" t="e" vm="1">
        <v>#VALUE!</v>
      </c>
      <c r="C2" s="227"/>
      <c r="D2" s="227"/>
      <c r="E2" s="227"/>
      <c r="F2" s="227"/>
      <c r="G2" s="227"/>
      <c r="H2" s="227"/>
      <c r="I2" s="227"/>
      <c r="J2" s="227"/>
      <c r="K2" s="227"/>
      <c r="L2" s="228"/>
    </row>
    <row r="3" spans="2:12" ht="46.5" customHeight="1" thickBot="1" x14ac:dyDescent="0.3">
      <c r="B3" s="230" t="s">
        <v>128</v>
      </c>
      <c r="C3" s="231"/>
      <c r="D3" s="231"/>
      <c r="E3" s="231"/>
      <c r="F3" s="231"/>
      <c r="G3" s="231"/>
      <c r="H3" s="231"/>
      <c r="I3" s="231"/>
      <c r="J3" s="231"/>
      <c r="K3" s="231"/>
      <c r="L3" s="232"/>
    </row>
    <row r="4" spans="2:12" ht="15" customHeight="1" x14ac:dyDescent="0.3">
      <c r="B4" s="63"/>
      <c r="C4" s="64"/>
      <c r="D4" s="64"/>
      <c r="E4" s="64"/>
      <c r="F4" s="64"/>
      <c r="G4" s="57"/>
      <c r="H4" s="57"/>
      <c r="I4" s="57"/>
      <c r="J4" s="57"/>
      <c r="K4" s="56"/>
      <c r="L4" s="58"/>
    </row>
    <row r="5" spans="2:12" ht="15" customHeight="1" x14ac:dyDescent="0.3">
      <c r="B5" s="233" t="s">
        <v>126</v>
      </c>
      <c r="C5" s="234"/>
      <c r="D5" s="234"/>
      <c r="E5" s="234"/>
      <c r="F5" s="234"/>
      <c r="G5" s="234"/>
      <c r="H5" s="234"/>
      <c r="I5" s="234"/>
      <c r="J5" s="234"/>
      <c r="K5" s="234"/>
      <c r="L5" s="235"/>
    </row>
    <row r="6" spans="2:12" x14ac:dyDescent="0.25">
      <c r="B6" s="23"/>
      <c r="F6" s="1"/>
      <c r="G6" s="1"/>
      <c r="H6" s="1"/>
      <c r="I6" s="1"/>
      <c r="J6" s="1"/>
      <c r="L6" s="21"/>
    </row>
    <row r="7" spans="2:12" ht="60" x14ac:dyDescent="0.25">
      <c r="B7" s="31" t="s">
        <v>28</v>
      </c>
      <c r="C7" s="28" t="s">
        <v>29</v>
      </c>
      <c r="D7" s="28" t="s">
        <v>30</v>
      </c>
      <c r="E7" s="28" t="s">
        <v>26</v>
      </c>
      <c r="F7" s="28" t="s">
        <v>27</v>
      </c>
      <c r="G7" s="28" t="s">
        <v>16</v>
      </c>
      <c r="H7" s="28" t="s">
        <v>66</v>
      </c>
      <c r="I7" s="28" t="s">
        <v>31</v>
      </c>
      <c r="J7" s="28" t="s">
        <v>36</v>
      </c>
      <c r="K7" s="28" t="s">
        <v>17</v>
      </c>
      <c r="L7" s="32" t="s">
        <v>125</v>
      </c>
    </row>
    <row r="8" spans="2:12" ht="45" x14ac:dyDescent="0.25">
      <c r="B8" s="125">
        <v>1</v>
      </c>
      <c r="C8" s="118" t="s">
        <v>150</v>
      </c>
      <c r="D8" s="126" t="s">
        <v>151</v>
      </c>
      <c r="E8" s="127">
        <v>45658</v>
      </c>
      <c r="F8" s="117">
        <v>46021</v>
      </c>
      <c r="G8" s="118">
        <v>2</v>
      </c>
      <c r="H8" s="131">
        <v>0.8</v>
      </c>
      <c r="I8" s="118" t="s">
        <v>152</v>
      </c>
      <c r="J8" s="118" t="s">
        <v>153</v>
      </c>
      <c r="K8" s="118">
        <v>20</v>
      </c>
      <c r="L8" s="128" t="s">
        <v>154</v>
      </c>
    </row>
    <row r="9" spans="2:12" x14ac:dyDescent="0.25">
      <c r="B9" s="66"/>
      <c r="C9" s="62"/>
      <c r="D9" s="129"/>
      <c r="E9" s="129"/>
      <c r="F9" s="62"/>
      <c r="G9" s="62"/>
      <c r="H9" s="62"/>
      <c r="I9" s="62"/>
      <c r="J9" s="62"/>
      <c r="K9" s="62"/>
      <c r="L9" s="130"/>
    </row>
    <row r="10" spans="2:12" x14ac:dyDescent="0.25">
      <c r="B10" s="66"/>
      <c r="C10" s="62"/>
      <c r="D10" s="129"/>
      <c r="E10" s="129"/>
      <c r="F10" s="62"/>
      <c r="G10" s="62"/>
      <c r="H10" s="62"/>
      <c r="I10" s="62"/>
      <c r="J10" s="62"/>
      <c r="K10" s="62"/>
      <c r="L10" s="130"/>
    </row>
    <row r="11" spans="2:12" x14ac:dyDescent="0.25">
      <c r="B11" s="66"/>
      <c r="C11" s="62"/>
      <c r="D11" s="129"/>
      <c r="E11" s="129"/>
      <c r="F11" s="62"/>
      <c r="G11" s="62"/>
      <c r="H11" s="62"/>
      <c r="I11" s="62"/>
      <c r="J11" s="62"/>
      <c r="K11" s="62"/>
      <c r="L11" s="130"/>
    </row>
    <row r="12" spans="2:12" ht="15.75" thickBot="1" x14ac:dyDescent="0.3">
      <c r="B12" s="66"/>
      <c r="C12" s="129" t="s">
        <v>135</v>
      </c>
      <c r="D12" s="129"/>
      <c r="E12" s="129"/>
      <c r="F12" s="62"/>
      <c r="G12" s="62"/>
      <c r="H12" s="62"/>
      <c r="I12" s="62"/>
      <c r="J12" s="62"/>
      <c r="K12" s="62"/>
      <c r="L12" s="130"/>
    </row>
    <row r="13" spans="2:12" x14ac:dyDescent="0.25">
      <c r="B13" s="67"/>
      <c r="C13" s="57"/>
      <c r="D13" s="57"/>
      <c r="E13" s="57"/>
      <c r="F13" s="57"/>
      <c r="G13" s="57"/>
      <c r="H13" s="57"/>
      <c r="I13" s="57"/>
      <c r="J13" s="57"/>
      <c r="K13" s="56"/>
      <c r="L13" s="58"/>
    </row>
    <row r="14" spans="2:12" ht="18.75" customHeight="1" x14ac:dyDescent="0.3">
      <c r="B14" s="233" t="s">
        <v>127</v>
      </c>
      <c r="C14" s="234"/>
      <c r="D14" s="234"/>
      <c r="E14" s="234"/>
      <c r="F14" s="234"/>
      <c r="G14" s="234"/>
      <c r="H14" s="234"/>
      <c r="I14" s="234"/>
      <c r="J14" s="234"/>
      <c r="K14" s="234"/>
      <c r="L14" s="235"/>
    </row>
    <row r="15" spans="2:12" ht="15.75" thickBot="1" x14ac:dyDescent="0.3">
      <c r="B15" s="68"/>
      <c r="C15" s="69"/>
      <c r="D15" s="59"/>
      <c r="E15" s="59"/>
      <c r="F15" s="60"/>
      <c r="G15" s="60"/>
      <c r="H15" s="60"/>
      <c r="I15" s="60"/>
      <c r="J15" s="60"/>
      <c r="K15" s="59"/>
      <c r="L15" s="24"/>
    </row>
    <row r="16" spans="2:12" ht="45" x14ac:dyDescent="0.25">
      <c r="B16" s="70" t="s">
        <v>28</v>
      </c>
      <c r="C16" s="71" t="s">
        <v>29</v>
      </c>
      <c r="D16" s="71" t="s">
        <v>30</v>
      </c>
      <c r="E16" s="71" t="s">
        <v>26</v>
      </c>
      <c r="F16" s="71" t="s">
        <v>32</v>
      </c>
      <c r="G16" s="71" t="s">
        <v>16</v>
      </c>
      <c r="H16" s="71" t="s">
        <v>18</v>
      </c>
      <c r="I16" s="71" t="s">
        <v>33</v>
      </c>
      <c r="J16" s="71" t="s">
        <v>34</v>
      </c>
      <c r="K16" s="71" t="s">
        <v>35</v>
      </c>
      <c r="L16" s="72" t="s">
        <v>125</v>
      </c>
    </row>
    <row r="17" spans="2:12" ht="45" x14ac:dyDescent="0.25">
      <c r="B17" s="115">
        <v>1</v>
      </c>
      <c r="C17" s="116" t="s">
        <v>155</v>
      </c>
      <c r="D17" s="107" t="s">
        <v>156</v>
      </c>
      <c r="E17" s="117">
        <v>45566</v>
      </c>
      <c r="F17" s="117">
        <v>45611</v>
      </c>
      <c r="G17" s="118">
        <v>4</v>
      </c>
      <c r="H17" s="118" t="s">
        <v>157</v>
      </c>
      <c r="I17" s="118" t="s">
        <v>158</v>
      </c>
      <c r="J17" s="118" t="s">
        <v>159</v>
      </c>
      <c r="K17" s="118" t="s">
        <v>138</v>
      </c>
      <c r="L17" s="119" t="s">
        <v>160</v>
      </c>
    </row>
    <row r="18" spans="2:12" x14ac:dyDescent="0.25">
      <c r="B18" s="66"/>
      <c r="C18" s="30"/>
      <c r="D18" s="61"/>
      <c r="E18" s="61"/>
      <c r="F18" s="62"/>
      <c r="G18" s="62"/>
      <c r="H18" s="62"/>
      <c r="I18" s="62"/>
      <c r="J18" s="62"/>
      <c r="K18" s="61"/>
      <c r="L18" s="65"/>
    </row>
    <row r="19" spans="2:12" x14ac:dyDescent="0.25">
      <c r="B19" s="66"/>
      <c r="C19" s="30"/>
      <c r="D19" s="61"/>
      <c r="E19" s="61"/>
      <c r="F19" s="62"/>
      <c r="G19" s="62"/>
      <c r="H19" s="62"/>
      <c r="I19" s="62"/>
      <c r="J19" s="62"/>
      <c r="K19" s="61"/>
      <c r="L19" s="65"/>
    </row>
    <row r="20" spans="2:12" x14ac:dyDescent="0.25">
      <c r="B20" s="66"/>
      <c r="C20" s="30"/>
      <c r="D20" s="61"/>
      <c r="E20" s="61"/>
      <c r="F20" s="62"/>
      <c r="G20" s="62"/>
      <c r="H20" s="62"/>
      <c r="I20" s="62"/>
      <c r="J20" s="62"/>
      <c r="K20" s="61"/>
      <c r="L20" s="65"/>
    </row>
    <row r="21" spans="2:12" x14ac:dyDescent="0.25">
      <c r="B21" s="66"/>
      <c r="C21" s="30"/>
      <c r="D21" s="61"/>
      <c r="E21" s="61"/>
      <c r="F21" s="62"/>
      <c r="G21" s="62"/>
      <c r="H21" s="62"/>
      <c r="I21" s="62"/>
      <c r="J21" s="62"/>
      <c r="K21" s="61"/>
      <c r="L21" s="65"/>
    </row>
    <row r="22" spans="2:12" ht="15.75" thickBot="1" x14ac:dyDescent="0.3">
      <c r="B22" s="88"/>
      <c r="C22" s="77" t="s">
        <v>135</v>
      </c>
      <c r="D22" s="77"/>
      <c r="E22" s="77"/>
      <c r="F22" s="89"/>
      <c r="G22" s="89"/>
      <c r="H22" s="89"/>
      <c r="I22" s="89"/>
      <c r="J22" s="89"/>
      <c r="K22" s="89"/>
      <c r="L22" s="78"/>
    </row>
    <row r="23" spans="2:12" x14ac:dyDescent="0.25">
      <c r="B23" s="229"/>
      <c r="C23" s="229"/>
      <c r="D23" s="229"/>
    </row>
    <row r="24" spans="2:12" hidden="1" x14ac:dyDescent="0.25">
      <c r="B24" s="7"/>
      <c r="C24" s="7"/>
      <c r="D24" s="7"/>
    </row>
    <row r="36" spans="2:3" hidden="1" x14ac:dyDescent="0.25">
      <c r="B36" s="6"/>
      <c r="C36" s="6"/>
    </row>
    <row r="41" spans="2:3" hidden="1" x14ac:dyDescent="0.25">
      <c r="B41" s="5"/>
    </row>
    <row r="46" spans="2:3" hidden="1" x14ac:dyDescent="0.25">
      <c r="B46" s="6"/>
      <c r="C46" s="6"/>
    </row>
    <row r="51" spans="2:2" hidden="1" x14ac:dyDescent="0.25">
      <c r="B51" s="5"/>
    </row>
  </sheetData>
  <mergeCells count="5">
    <mergeCell ref="B2:L2"/>
    <mergeCell ref="B23:D23"/>
    <mergeCell ref="B3:L3"/>
    <mergeCell ref="B14:L14"/>
    <mergeCell ref="B5:L5"/>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22AE4D-D56E-497F-B4FA-4A38899B738E}">
  <dimension ref="A1:K30"/>
  <sheetViews>
    <sheetView zoomScale="85" zoomScaleNormal="85" workbookViewId="0">
      <selection activeCell="B2" sqref="B2:J2"/>
    </sheetView>
  </sheetViews>
  <sheetFormatPr baseColWidth="10" defaultColWidth="0" defaultRowHeight="15" zeroHeight="1" x14ac:dyDescent="0.25"/>
  <cols>
    <col min="1" max="1" width="9.140625" style="1" customWidth="1"/>
    <col min="2" max="2" width="16.7109375" style="1" customWidth="1"/>
    <col min="3" max="3" width="18" style="2" customWidth="1"/>
    <col min="4" max="4" width="16.140625" style="2" customWidth="1"/>
    <col min="5" max="5" width="17.7109375" style="1" bestFit="1" customWidth="1"/>
    <col min="6" max="6" width="21.85546875" style="1" bestFit="1" customWidth="1"/>
    <col min="7" max="7" width="23" style="1" bestFit="1" customWidth="1"/>
    <col min="8" max="8" width="19.28515625" style="1" bestFit="1" customWidth="1"/>
    <col min="9" max="9" width="22" style="1" customWidth="1"/>
    <col min="10" max="10" width="20.140625" style="1" bestFit="1" customWidth="1"/>
    <col min="11" max="11" width="9.85546875" style="1" customWidth="1"/>
    <col min="12" max="16384" width="9.140625" style="1" hidden="1"/>
  </cols>
  <sheetData>
    <row r="1" spans="2:10" ht="15.75" thickBot="1" x14ac:dyDescent="0.3"/>
    <row r="2" spans="2:10" ht="84" customHeight="1" thickBot="1" x14ac:dyDescent="0.3">
      <c r="B2" s="149" t="e" vm="1">
        <v>#VALUE!</v>
      </c>
      <c r="C2" s="196"/>
      <c r="D2" s="196"/>
      <c r="E2" s="196"/>
      <c r="F2" s="196"/>
      <c r="G2" s="196"/>
      <c r="H2" s="196"/>
      <c r="I2" s="196"/>
      <c r="J2" s="150"/>
    </row>
    <row r="3" spans="2:10" ht="46.5" customHeight="1" thickBot="1" x14ac:dyDescent="0.3">
      <c r="B3" s="151" t="s">
        <v>161</v>
      </c>
      <c r="C3" s="166"/>
      <c r="D3" s="166"/>
      <c r="E3" s="166"/>
      <c r="F3" s="166"/>
      <c r="G3" s="166"/>
      <c r="H3" s="166"/>
      <c r="I3" s="166"/>
      <c r="J3" s="152"/>
    </row>
    <row r="4" spans="2:10" ht="150" customHeight="1" x14ac:dyDescent="0.25">
      <c r="B4" s="120" t="s">
        <v>164</v>
      </c>
      <c r="C4" s="121" t="s">
        <v>165</v>
      </c>
      <c r="D4" s="121" t="s">
        <v>166</v>
      </c>
      <c r="E4" s="120" t="s">
        <v>48</v>
      </c>
      <c r="F4" s="121" t="s">
        <v>167</v>
      </c>
      <c r="G4" s="121" t="s">
        <v>168</v>
      </c>
      <c r="H4" s="121" t="s">
        <v>162</v>
      </c>
      <c r="I4" s="121" t="s">
        <v>163</v>
      </c>
      <c r="J4" s="122" t="s">
        <v>169</v>
      </c>
    </row>
    <row r="5" spans="2:10" ht="15.75" x14ac:dyDescent="0.25">
      <c r="B5" s="113" t="s">
        <v>174</v>
      </c>
      <c r="C5" s="111">
        <v>9</v>
      </c>
      <c r="D5" s="111" t="s">
        <v>175</v>
      </c>
      <c r="E5" s="111" t="s">
        <v>143</v>
      </c>
      <c r="F5" s="112">
        <v>12</v>
      </c>
      <c r="G5" s="112" t="s">
        <v>176</v>
      </c>
      <c r="H5" s="112" t="s">
        <v>177</v>
      </c>
      <c r="I5" s="112">
        <v>1</v>
      </c>
      <c r="J5" s="132" t="s">
        <v>178</v>
      </c>
    </row>
    <row r="6" spans="2:10" ht="15.75" customHeight="1" x14ac:dyDescent="0.25">
      <c r="B6" s="113" t="s">
        <v>180</v>
      </c>
      <c r="C6" s="111">
        <v>9</v>
      </c>
      <c r="D6" s="111" t="s">
        <v>175</v>
      </c>
      <c r="E6" s="111" t="s">
        <v>143</v>
      </c>
      <c r="F6" s="112">
        <v>12</v>
      </c>
      <c r="G6" s="112" t="s">
        <v>176</v>
      </c>
      <c r="H6" s="112" t="s">
        <v>177</v>
      </c>
      <c r="I6" s="112">
        <v>1</v>
      </c>
      <c r="J6" s="132" t="s">
        <v>178</v>
      </c>
    </row>
    <row r="7" spans="2:10" ht="15.75" x14ac:dyDescent="0.25">
      <c r="B7" s="145" t="s">
        <v>179</v>
      </c>
      <c r="C7" s="146">
        <v>2</v>
      </c>
      <c r="D7" s="146" t="s">
        <v>175</v>
      </c>
      <c r="E7" s="111" t="s">
        <v>143</v>
      </c>
      <c r="F7" s="112">
        <v>12</v>
      </c>
      <c r="G7" s="112" t="s">
        <v>176</v>
      </c>
      <c r="H7" s="112" t="s">
        <v>177</v>
      </c>
      <c r="I7" s="112">
        <v>1</v>
      </c>
      <c r="J7" s="132" t="s">
        <v>178</v>
      </c>
    </row>
    <row r="8" spans="2:10" ht="15.75" x14ac:dyDescent="0.25">
      <c r="B8" s="109"/>
      <c r="C8" s="30"/>
      <c r="D8" s="30"/>
      <c r="E8" s="30"/>
      <c r="F8" s="30"/>
      <c r="G8" s="61"/>
      <c r="H8" s="61"/>
      <c r="I8" s="61"/>
      <c r="J8" s="65"/>
    </row>
    <row r="9" spans="2:10" ht="15.75" x14ac:dyDescent="0.25">
      <c r="B9" s="109"/>
      <c r="C9" s="30"/>
      <c r="D9" s="30"/>
      <c r="E9" s="30"/>
      <c r="F9" s="30"/>
      <c r="G9" s="61"/>
      <c r="H9" s="61"/>
      <c r="I9" s="61"/>
      <c r="J9" s="65"/>
    </row>
    <row r="10" spans="2:10" ht="15.75" x14ac:dyDescent="0.25">
      <c r="B10" s="109"/>
      <c r="C10" s="30"/>
      <c r="D10" s="30"/>
      <c r="E10" s="30"/>
      <c r="F10" s="30"/>
      <c r="G10" s="61"/>
      <c r="H10" s="61"/>
      <c r="I10" s="61"/>
      <c r="J10" s="65"/>
    </row>
    <row r="11" spans="2:10" ht="15.75" x14ac:dyDescent="0.25">
      <c r="B11" s="109"/>
      <c r="C11" s="30"/>
      <c r="D11" s="30"/>
      <c r="E11" s="30"/>
      <c r="F11" s="30"/>
      <c r="G11" s="61"/>
      <c r="H11" s="61"/>
      <c r="I11" s="61"/>
      <c r="J11" s="65"/>
    </row>
    <row r="12" spans="2:10" ht="15.75" x14ac:dyDescent="0.25">
      <c r="B12" s="109"/>
      <c r="C12" s="30"/>
      <c r="D12" s="30"/>
      <c r="E12" s="30"/>
      <c r="F12" s="30"/>
      <c r="G12" s="61"/>
      <c r="H12" s="61"/>
      <c r="I12" s="61"/>
      <c r="J12" s="65"/>
    </row>
    <row r="13" spans="2:10" ht="15.75" x14ac:dyDescent="0.25">
      <c r="B13" s="109"/>
      <c r="C13" s="30"/>
      <c r="D13" s="30"/>
      <c r="E13" s="30"/>
      <c r="F13" s="30"/>
      <c r="G13" s="61"/>
      <c r="H13" s="61"/>
      <c r="I13" s="61"/>
      <c r="J13" s="65"/>
    </row>
    <row r="14" spans="2:10" ht="15.75" x14ac:dyDescent="0.25">
      <c r="B14" s="109"/>
      <c r="C14" s="30"/>
      <c r="D14" s="30"/>
      <c r="E14" s="30"/>
      <c r="F14" s="30"/>
      <c r="G14" s="61"/>
      <c r="H14" s="61"/>
      <c r="I14" s="61"/>
      <c r="J14" s="65"/>
    </row>
    <row r="15" spans="2:10" ht="15.75" x14ac:dyDescent="0.25">
      <c r="B15" s="109"/>
      <c r="C15" s="30"/>
      <c r="D15" s="30"/>
      <c r="E15" s="30"/>
      <c r="F15" s="30"/>
      <c r="G15" s="61"/>
      <c r="H15" s="61"/>
      <c r="I15" s="61"/>
      <c r="J15" s="65"/>
    </row>
    <row r="16" spans="2:10" ht="15.75" x14ac:dyDescent="0.25">
      <c r="B16" s="109"/>
      <c r="C16" s="30"/>
      <c r="D16" s="30"/>
      <c r="E16" s="30"/>
      <c r="F16" s="30"/>
      <c r="G16" s="61"/>
      <c r="H16" s="61"/>
      <c r="I16" s="61"/>
      <c r="J16" s="65"/>
    </row>
    <row r="17" spans="2:10" ht="15.75" x14ac:dyDescent="0.25">
      <c r="B17" s="109"/>
      <c r="C17" s="30"/>
      <c r="D17" s="30"/>
      <c r="E17" s="30"/>
      <c r="F17" s="30"/>
      <c r="G17" s="61"/>
      <c r="H17" s="61"/>
      <c r="I17" s="61"/>
      <c r="J17" s="65"/>
    </row>
    <row r="18" spans="2:10" ht="15.75" x14ac:dyDescent="0.25">
      <c r="B18" s="109"/>
      <c r="C18" s="30"/>
      <c r="D18" s="30"/>
      <c r="E18" s="30"/>
      <c r="F18" s="30"/>
      <c r="G18" s="61"/>
      <c r="H18" s="61"/>
      <c r="I18" s="61"/>
      <c r="J18" s="65"/>
    </row>
    <row r="19" spans="2:10" ht="15.75" x14ac:dyDescent="0.25">
      <c r="B19" s="109"/>
      <c r="C19" s="30"/>
      <c r="D19" s="30"/>
      <c r="E19" s="30"/>
      <c r="F19" s="30"/>
      <c r="G19" s="61"/>
      <c r="H19" s="61"/>
      <c r="I19" s="61"/>
      <c r="J19" s="65"/>
    </row>
    <row r="20" spans="2:10" ht="15.75" x14ac:dyDescent="0.25">
      <c r="B20" s="109"/>
      <c r="C20" s="30"/>
      <c r="D20" s="30"/>
      <c r="E20" s="30"/>
      <c r="F20" s="30"/>
      <c r="G20" s="61"/>
      <c r="H20" s="61"/>
      <c r="I20" s="61"/>
      <c r="J20" s="65"/>
    </row>
    <row r="21" spans="2:10" ht="15.75" x14ac:dyDescent="0.25">
      <c r="B21" s="109"/>
      <c r="C21" s="30"/>
      <c r="D21" s="30"/>
      <c r="E21" s="30"/>
      <c r="F21" s="30"/>
      <c r="G21" s="61"/>
      <c r="H21" s="61"/>
      <c r="I21" s="61"/>
      <c r="J21" s="65"/>
    </row>
    <row r="22" spans="2:10" ht="15.75" x14ac:dyDescent="0.25">
      <c r="B22" s="109"/>
      <c r="C22" s="30"/>
      <c r="D22" s="30"/>
      <c r="E22" s="30"/>
      <c r="F22" s="30"/>
      <c r="G22" s="61"/>
      <c r="H22" s="61"/>
      <c r="I22" s="61"/>
      <c r="J22" s="65"/>
    </row>
    <row r="23" spans="2:10" ht="15.75" x14ac:dyDescent="0.25">
      <c r="B23" s="109"/>
      <c r="C23" s="30"/>
      <c r="D23" s="30"/>
      <c r="E23" s="30"/>
      <c r="F23" s="30"/>
      <c r="G23" s="61"/>
      <c r="H23" s="61"/>
      <c r="I23" s="61"/>
      <c r="J23" s="65"/>
    </row>
    <row r="24" spans="2:10" ht="16.5" thickBot="1" x14ac:dyDescent="0.3">
      <c r="B24" s="114"/>
      <c r="C24" s="110"/>
      <c r="D24" s="110"/>
      <c r="E24" s="110"/>
      <c r="F24" s="110"/>
      <c r="G24" s="77"/>
      <c r="H24" s="77"/>
      <c r="I24" s="77"/>
      <c r="J24" s="78"/>
    </row>
    <row r="25" spans="2:10" x14ac:dyDescent="0.25">
      <c r="E25" s="2"/>
      <c r="F25" s="2"/>
    </row>
    <row r="26" spans="2:10" hidden="1" x14ac:dyDescent="0.25">
      <c r="E26" s="2"/>
      <c r="F26" s="2"/>
    </row>
    <row r="27" spans="2:10" hidden="1" x14ac:dyDescent="0.25">
      <c r="E27" s="2"/>
      <c r="F27" s="2"/>
    </row>
    <row r="28" spans="2:10" hidden="1" x14ac:dyDescent="0.25">
      <c r="E28" s="2"/>
      <c r="F28" s="2"/>
    </row>
    <row r="29" spans="2:10" hidden="1" x14ac:dyDescent="0.25">
      <c r="E29" s="2"/>
      <c r="F29" s="2"/>
    </row>
    <row r="30" spans="2:10" hidden="1" x14ac:dyDescent="0.25">
      <c r="F30" s="2"/>
    </row>
  </sheetData>
  <mergeCells count="2">
    <mergeCell ref="B2:J2"/>
    <mergeCell ref="B3:J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1.- Información General</vt:lpstr>
      <vt:lpstr>2.- Situación existente</vt:lpstr>
      <vt:lpstr>3.- Situación Prevista</vt:lpstr>
      <vt:lpstr>4.- Obras de Expansión en Dx</vt:lpstr>
      <vt:lpstr>5.- Situación Planificada</vt:lpstr>
      <vt:lpstr>6.- Transmisión Zonal</vt:lpstr>
      <vt:lpstr>7.- Respaldo Factibilidades</vt:lpstr>
      <vt:lpstr>8.- Generación Distribuida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Pablo Fernández</dc:creator>
  <cp:lastModifiedBy>Enrique Cruces</cp:lastModifiedBy>
  <dcterms:created xsi:type="dcterms:W3CDTF">2015-06-05T18:17:20Z</dcterms:created>
  <dcterms:modified xsi:type="dcterms:W3CDTF">2026-01-29T18:21:17Z</dcterms:modified>
</cp:coreProperties>
</file>